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klocke_uidaho_edu/Documents/Desktop/My Website/ChatSite/IEI/"/>
    </mc:Choice>
  </mc:AlternateContent>
  <xr:revisionPtr revIDLastSave="198" documentId="8_{0D5609A5-2B0C-4DEB-A7FD-EB36E334DE8F}" xr6:coauthVersionLast="47" xr6:coauthVersionMax="47" xr10:uidLastSave="{8C419391-5A28-4C60-9ADA-48FC7DEC96CA}"/>
  <bookViews>
    <workbookView xWindow="-108" yWindow="-108" windowWidth="30936" windowHeight="16776" activeTab="1" xr2:uid="{00000000-000D-0000-FFFF-FFFF00000000}"/>
  </bookViews>
  <sheets>
    <sheet name="IEI responses" sheetId="35" r:id="rId1"/>
    <sheet name="Raw Scores" sheetId="40" r:id="rId2"/>
    <sheet name="T-Scores" sheetId="4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8" l="1"/>
  <c r="C17" i="48"/>
  <c r="E17" i="48"/>
  <c r="F16" i="48"/>
  <c r="G16" i="48" s="1"/>
  <c r="F15" i="48"/>
  <c r="G15" i="48" s="1"/>
  <c r="F14" i="48"/>
  <c r="G14" i="48" s="1"/>
  <c r="E15" i="48"/>
  <c r="E14" i="48"/>
  <c r="E16" i="48" s="1"/>
  <c r="H28" i="48" l="1"/>
  <c r="D28" i="48"/>
  <c r="C28" i="48"/>
  <c r="B28" i="48"/>
  <c r="A28" i="48"/>
  <c r="H27" i="48"/>
  <c r="D27" i="48"/>
  <c r="C27" i="48"/>
  <c r="B27" i="48"/>
  <c r="A27" i="48"/>
  <c r="H26" i="48"/>
  <c r="D26" i="48"/>
  <c r="C26" i="48"/>
  <c r="B26" i="48"/>
  <c r="A26" i="48"/>
  <c r="H25" i="48"/>
  <c r="D25" i="48"/>
  <c r="C25" i="48"/>
  <c r="B25" i="48"/>
  <c r="A25" i="48"/>
  <c r="H24" i="48"/>
  <c r="D24" i="48"/>
  <c r="C24" i="48"/>
  <c r="B24" i="48"/>
  <c r="A24" i="48"/>
  <c r="H23" i="48"/>
  <c r="D23" i="48"/>
  <c r="C23" i="48"/>
  <c r="B23" i="48"/>
  <c r="A23" i="48"/>
  <c r="H22" i="48"/>
  <c r="D22" i="48"/>
  <c r="C22" i="48"/>
  <c r="B22" i="48"/>
  <c r="A22" i="48"/>
  <c r="H21" i="48"/>
  <c r="D21" i="48"/>
  <c r="C21" i="48"/>
  <c r="B21" i="48"/>
  <c r="A21" i="48"/>
  <c r="H20" i="48"/>
  <c r="D20" i="48"/>
  <c r="C20" i="48"/>
  <c r="B20" i="48"/>
  <c r="A20" i="48"/>
  <c r="H19" i="48"/>
  <c r="G19" i="48"/>
  <c r="F19" i="48"/>
  <c r="E19" i="48"/>
  <c r="D19" i="48"/>
  <c r="C19" i="48"/>
  <c r="B19" i="48"/>
  <c r="A19" i="48"/>
  <c r="C20" i="40" l="1"/>
  <c r="C19" i="40"/>
  <c r="H12" i="40"/>
  <c r="G12" i="40"/>
  <c r="H11" i="40"/>
  <c r="G11" i="40"/>
  <c r="H10" i="40"/>
  <c r="G10" i="40"/>
  <c r="H9" i="40"/>
  <c r="G9" i="40"/>
  <c r="H8" i="40"/>
  <c r="G8" i="40"/>
  <c r="H7" i="40"/>
  <c r="G7" i="40"/>
  <c r="H6" i="40"/>
  <c r="G6" i="40"/>
  <c r="H5" i="40"/>
  <c r="G5" i="40"/>
  <c r="H4" i="40"/>
  <c r="G4" i="40"/>
  <c r="E61" i="35" l="1"/>
  <c r="E5" i="48" s="1"/>
  <c r="E62" i="35"/>
  <c r="E6" i="48" s="1"/>
  <c r="E63" i="35"/>
  <c r="E7" i="48" s="1"/>
  <c r="E64" i="35"/>
  <c r="E8" i="48" s="1"/>
  <c r="E65" i="35"/>
  <c r="E9" i="48" s="1"/>
  <c r="E66" i="35"/>
  <c r="E10" i="48" s="1"/>
  <c r="E67" i="35"/>
  <c r="E11" i="48" s="1"/>
  <c r="E60" i="35"/>
  <c r="E4" i="48" l="1"/>
  <c r="E12" i="48"/>
  <c r="F12" i="48" s="1"/>
  <c r="G12" i="48" s="1"/>
  <c r="F11" i="48"/>
  <c r="E22" i="48"/>
  <c r="F10" i="48"/>
  <c r="E23" i="48"/>
  <c r="E24" i="48"/>
  <c r="F9" i="48"/>
  <c r="E25" i="48"/>
  <c r="F8" i="48"/>
  <c r="F7" i="48"/>
  <c r="E26" i="48"/>
  <c r="F6" i="48"/>
  <c r="E27" i="48"/>
  <c r="E28" i="48"/>
  <c r="E20" i="48"/>
  <c r="F5" i="48"/>
  <c r="C10" i="40"/>
  <c r="C7" i="40"/>
  <c r="C8" i="40"/>
  <c r="C6" i="40"/>
  <c r="C5" i="40"/>
  <c r="C12" i="40"/>
  <c r="C4" i="40"/>
  <c r="C11" i="40"/>
  <c r="C9" i="40"/>
  <c r="G7" i="48" l="1"/>
  <c r="G26" i="48" s="1"/>
  <c r="F26" i="48"/>
  <c r="F25" i="48"/>
  <c r="G8" i="48"/>
  <c r="G25" i="48" s="1"/>
  <c r="G9" i="48"/>
  <c r="G24" i="48" s="1"/>
  <c r="F24" i="48"/>
  <c r="G10" i="48"/>
  <c r="F23" i="48"/>
  <c r="F28" i="48"/>
  <c r="G5" i="48"/>
  <c r="F20" i="48"/>
  <c r="G11" i="48"/>
  <c r="G22" i="48" s="1"/>
  <c r="F22" i="48"/>
  <c r="G6" i="48"/>
  <c r="G27" i="48" s="1"/>
  <c r="F27" i="48"/>
  <c r="F4" i="48"/>
  <c r="E21" i="48"/>
  <c r="F6" i="40"/>
  <c r="E6" i="40"/>
  <c r="F9" i="40"/>
  <c r="E9" i="40"/>
  <c r="E8" i="40"/>
  <c r="F8" i="40"/>
  <c r="F10" i="40"/>
  <c r="E10" i="40"/>
  <c r="F11" i="40"/>
  <c r="E11" i="40"/>
  <c r="F4" i="40"/>
  <c r="E4" i="40"/>
  <c r="F12" i="40"/>
  <c r="E12" i="40"/>
  <c r="F5" i="40"/>
  <c r="E5" i="40"/>
  <c r="F7" i="40"/>
  <c r="E7" i="40"/>
  <c r="C16" i="40"/>
  <c r="C15" i="40"/>
  <c r="G28" i="48" l="1"/>
  <c r="G20" i="48"/>
  <c r="G23" i="48"/>
  <c r="G4" i="48"/>
  <c r="F21" i="48"/>
  <c r="G21" i="48" l="1"/>
</calcChain>
</file>

<file path=xl/sharedStrings.xml><?xml version="1.0" encoding="utf-8"?>
<sst xmlns="http://schemas.openxmlformats.org/spreadsheetml/2006/main" count="217" uniqueCount="119">
  <si>
    <t>PA</t>
  </si>
  <si>
    <t>BC</t>
  </si>
  <si>
    <t>DE</t>
  </si>
  <si>
    <t>FG</t>
  </si>
  <si>
    <t>HI</t>
  </si>
  <si>
    <t>JK</t>
  </si>
  <si>
    <t>LM</t>
  </si>
  <si>
    <t>NO</t>
  </si>
  <si>
    <t>Octant</t>
  </si>
  <si>
    <t>315°
(-A+C)</t>
  </si>
  <si>
    <t>45°
(+A+C)</t>
  </si>
  <si>
    <t>225°
(-A-C)</t>
  </si>
  <si>
    <t>135°
(+A-C)</t>
  </si>
  <si>
    <t>270°
(-A)</t>
  </si>
  <si>
    <t>90° (+A)</t>
  </si>
  <si>
    <t>Scale</t>
  </si>
  <si>
    <t>180°
(-C)</t>
  </si>
  <si>
    <t>0°
(+C)</t>
  </si>
  <si>
    <t>Norm</t>
  </si>
  <si>
    <t>Respondent</t>
  </si>
  <si>
    <t>Y weight</t>
  </si>
  <si>
    <t>"X" vector</t>
  </si>
  <si>
    <t>"Y" vector</t>
  </si>
  <si>
    <t>Y</t>
  </si>
  <si>
    <t>X</t>
  </si>
  <si>
    <t>X weight</t>
  </si>
  <si>
    <t>Respondent's Overall Vector</t>
  </si>
  <si>
    <t>admirable</t>
  </si>
  <si>
    <t>unintimidated</t>
  </si>
  <si>
    <t>like I just don’t care about others</t>
  </si>
  <si>
    <t>alienated</t>
  </si>
  <si>
    <t>like I am a disappointment</t>
  </si>
  <si>
    <r>
      <t>self-conscious</t>
    </r>
    <r>
      <rPr>
        <sz val="11"/>
        <color rgb="FF000000"/>
        <rFont val="Calibri"/>
        <family val="2"/>
      </rPr>
      <t xml:space="preserve"> </t>
    </r>
  </si>
  <si>
    <t>concerned about others’ well-being</t>
  </si>
  <si>
    <t>loving kindness</t>
  </si>
  <si>
    <r>
      <t>confident in my strengths</t>
    </r>
    <r>
      <rPr>
        <sz val="11"/>
        <color rgb="FF000000"/>
        <rFont val="Calibri"/>
        <family val="2"/>
      </rPr>
      <t xml:space="preserve"> </t>
    </r>
  </si>
  <si>
    <t>fully in command</t>
  </si>
  <si>
    <t>hostile</t>
  </si>
  <si>
    <t>under attack</t>
  </si>
  <si>
    <t>unsure of myself</t>
  </si>
  <si>
    <t>that others know better</t>
  </si>
  <si>
    <t>admiration for others</t>
  </si>
  <si>
    <t>close to them</t>
  </si>
  <si>
    <t>sure of myself</t>
  </si>
  <si>
    <t>invincible</t>
  </si>
  <si>
    <t>disapproving of others</t>
  </si>
  <si>
    <t>distant from them</t>
  </si>
  <si>
    <t>self-doubt</t>
  </si>
  <si>
    <t>anxious to please others</t>
  </si>
  <si>
    <t>like I really care about others</t>
  </si>
  <si>
    <t>loved</t>
  </si>
  <si>
    <t>self-confident</t>
  </si>
  <si>
    <t>superior</t>
  </si>
  <si>
    <t>rejecting of others</t>
  </si>
  <si>
    <t>rejected</t>
  </si>
  <si>
    <t>insecure</t>
  </si>
  <si>
    <t>like I want to console and comfort others</t>
  </si>
  <si>
    <t>gracious toward others</t>
  </si>
  <si>
    <t>welcomed and cared about</t>
  </si>
  <si>
    <t>attractive</t>
  </si>
  <si>
    <t>unsympathetic to suckers</t>
  </si>
  <si>
    <t>like I want to abandon others</t>
  </si>
  <si>
    <t>unwanted</t>
  </si>
  <si>
    <t>worried that I will be annoying to others</t>
  </si>
  <si>
    <t>empathic</t>
  </si>
  <si>
    <t>grateful for others’ love and support</t>
  </si>
  <si>
    <t>Important to others</t>
  </si>
  <si>
    <t>confident that I am impressive</t>
  </si>
  <si>
    <t>unconcerned about others’ feelings</t>
  </si>
  <si>
    <t>like I want no part of any group</t>
  </si>
  <si>
    <t>ashamed of myself</t>
  </si>
  <si>
    <t>worried I will disappoint others</t>
  </si>
  <si>
    <t>like I want to help others</t>
  </si>
  <si>
    <t>emotionally connected and attuned to others</t>
  </si>
  <si>
    <t>valued</t>
  </si>
  <si>
    <t>like a winner</t>
  </si>
  <si>
    <t>impatient with others’ shortcomings</t>
  </si>
  <si>
    <t>resentment</t>
  </si>
  <si>
    <t>worthless</t>
  </si>
  <si>
    <t>like I need to appease others</t>
  </si>
  <si>
    <t>accepting of others</t>
  </si>
  <si>
    <t>trusting in others’ kindness</t>
  </si>
  <si>
    <t>worthy</t>
  </si>
  <si>
    <t>unapologetic about winning</t>
  </si>
  <si>
    <t>unforgiving</t>
  </si>
  <si>
    <t>doubtful that I can rely on others</t>
  </si>
  <si>
    <t>like a loser</t>
  </si>
  <si>
    <t>careful not to disappoint others</t>
  </si>
  <si>
    <t>compassionate and caring toward others</t>
  </si>
  <si>
    <t>supported by them</t>
  </si>
  <si>
    <t>proud of myself</t>
  </si>
  <si>
    <t>IEI Item</t>
  </si>
  <si>
    <t>Response</t>
  </si>
  <si>
    <t xml:space="preserve"> Octant Mean</t>
  </si>
  <si>
    <t>Enter respondents' ratings of each IEI item the "IEI responses" sheet; the octant scores will automatically transfer into the Respondent column below</t>
  </si>
  <si>
    <t>Note: Norms based on a sample of 1,223 U.S. undergraduates</t>
  </si>
  <si>
    <r>
      <t xml:space="preserve">Norm </t>
    </r>
    <r>
      <rPr>
        <i/>
        <sz val="11"/>
        <rFont val="Calibri"/>
        <family val="2"/>
        <scheme val="minor"/>
      </rPr>
      <t>M</t>
    </r>
  </si>
  <si>
    <r>
      <t xml:space="preserve">Norm </t>
    </r>
    <r>
      <rPr>
        <i/>
        <sz val="11"/>
        <rFont val="Calibri"/>
        <family val="2"/>
        <scheme val="minor"/>
      </rPr>
      <t>SD</t>
    </r>
  </si>
  <si>
    <t>Z-scores</t>
  </si>
  <si>
    <t>T-scores</t>
  </si>
  <si>
    <t>90°
(+A)</t>
  </si>
  <si>
    <t>Normative Overall Vector</t>
  </si>
  <si>
    <t>90°</t>
  </si>
  <si>
    <t>135°</t>
  </si>
  <si>
    <t>180°</t>
  </si>
  <si>
    <t>225°</t>
  </si>
  <si>
    <t>270°</t>
  </si>
  <si>
    <t>315°</t>
  </si>
  <si>
    <t>0°</t>
  </si>
  <si>
    <t>45°</t>
  </si>
  <si>
    <t>Angle</t>
  </si>
  <si>
    <t>Vector Length</t>
  </si>
  <si>
    <t>(The numbers in red below are just numbers I made up as an example.)</t>
  </si>
  <si>
    <t>Enter raw ratings (on a 0-to-4 scale) into the "Response" column below</t>
  </si>
  <si>
    <t>Raw Score Vector Angle</t>
  </si>
  <si>
    <t>"X" vector T-Score</t>
  </si>
  <si>
    <t>"Y" vector T-Score</t>
  </si>
  <si>
    <t>Vector Length T-Score</t>
  </si>
  <si>
    <t>T-Scores' Vector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</si>
</sst>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rgb="FF000099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800080"/>
      <name val="Calibri"/>
      <family val="2"/>
      <scheme val="minor"/>
    </font>
    <font>
      <sz val="11"/>
      <color rgb="FF80008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F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2" borderId="1" xfId="306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308"/>
    <xf numFmtId="0" fontId="1" fillId="0" borderId="0" xfId="308" applyAlignment="1">
      <alignment horizontal="center" vertical="center"/>
    </xf>
    <xf numFmtId="0" fontId="3" fillId="0" borderId="0" xfId="308" applyFont="1" applyAlignment="1">
      <alignment horizontal="center" vertical="center"/>
    </xf>
    <xf numFmtId="0" fontId="6" fillId="3" borderId="1" xfId="308" applyFont="1" applyFill="1" applyBorder="1" applyAlignment="1">
      <alignment horizontal="center" vertical="center"/>
    </xf>
    <xf numFmtId="164" fontId="6" fillId="3" borderId="1" xfId="308" applyNumberFormat="1" applyFont="1" applyFill="1" applyBorder="1" applyAlignment="1">
      <alignment horizontal="center" vertical="center" wrapText="1"/>
    </xf>
    <xf numFmtId="0" fontId="3" fillId="0" borderId="1" xfId="310" applyFont="1" applyBorder="1" applyAlignment="1">
      <alignment horizontal="center" vertical="center" wrapText="1"/>
    </xf>
    <xf numFmtId="0" fontId="3" fillId="0" borderId="1" xfId="308" applyFont="1" applyBorder="1" applyAlignment="1">
      <alignment horizontal="center" vertical="center"/>
    </xf>
    <xf numFmtId="164" fontId="6" fillId="3" borderId="1" xfId="308" applyNumberFormat="1" applyFont="1" applyFill="1" applyBorder="1" applyAlignment="1">
      <alignment horizontal="center" vertical="center"/>
    </xf>
    <xf numFmtId="0" fontId="5" fillId="0" borderId="0" xfId="308" applyFont="1" applyAlignment="1">
      <alignment horizontal="left" vertical="center"/>
    </xf>
    <xf numFmtId="0" fontId="5" fillId="0" borderId="0" xfId="308" applyFont="1" applyAlignment="1">
      <alignment horizontal="center" vertical="center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/>
    </xf>
    <xf numFmtId="0" fontId="5" fillId="0" borderId="0" xfId="308" applyFont="1"/>
    <xf numFmtId="164" fontId="7" fillId="3" borderId="1" xfId="308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2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" fillId="0" borderId="0" xfId="308" applyNumberFormat="1" applyAlignment="1">
      <alignment horizontal="center" vertical="center"/>
    </xf>
    <xf numFmtId="0" fontId="15" fillId="0" borderId="0" xfId="308" applyFont="1" applyAlignment="1">
      <alignment horizontal="center" vertical="center"/>
    </xf>
    <xf numFmtId="2" fontId="8" fillId="0" borderId="0" xfId="308" applyNumberFormat="1" applyFont="1" applyAlignment="1">
      <alignment horizontal="center" vertical="center"/>
    </xf>
    <xf numFmtId="2" fontId="3" fillId="0" borderId="1" xfId="308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306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/>
    </xf>
    <xf numFmtId="2" fontId="20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2" fontId="19" fillId="2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/>
    </xf>
    <xf numFmtId="0" fontId="16" fillId="0" borderId="0" xfId="308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2" fontId="21" fillId="8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2" fontId="22" fillId="7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/>
    </xf>
  </cellXfs>
  <cellStyles count="311">
    <cellStyle name="Normal" xfId="0" builtinId="0"/>
    <cellStyle name="Normal 2" xfId="308" xr:uid="{5413BE3B-7DC5-4DC0-B6E0-A8C5BB1CF208}"/>
    <cellStyle name="Normal 2 2" xfId="307" xr:uid="{00000000-0005-0000-0000-000001000000}"/>
    <cellStyle name="Normal_1" xfId="306" xr:uid="{00000000-0005-0000-0000-000002000000}"/>
    <cellStyle name="Normal_Sheet1 2" xfId="310" xr:uid="{90B3F672-BCA2-4C65-A357-C97467D11C1E}"/>
    <cellStyle name="Percent 2" xfId="309" xr:uid="{81773D88-AC1E-4837-8B42-06D82B0AE085}"/>
    <cellStyle name="style1437315120679" xfId="1" xr:uid="{00000000-0005-0000-0000-000003000000}"/>
    <cellStyle name="style1437315120726" xfId="2" xr:uid="{00000000-0005-0000-0000-000004000000}"/>
    <cellStyle name="style1437315120741" xfId="3" xr:uid="{00000000-0005-0000-0000-000005000000}"/>
    <cellStyle name="style1437315120772" xfId="4" xr:uid="{00000000-0005-0000-0000-000006000000}"/>
    <cellStyle name="style1437315120788" xfId="11" xr:uid="{00000000-0005-0000-0000-000007000000}"/>
    <cellStyle name="style1437315120819" xfId="5" xr:uid="{00000000-0005-0000-0000-000008000000}"/>
    <cellStyle name="style1437315120882" xfId="6" xr:uid="{00000000-0005-0000-0000-000009000000}"/>
    <cellStyle name="style1437315120928" xfId="7" xr:uid="{00000000-0005-0000-0000-00000A000000}"/>
    <cellStyle name="style1437315120960" xfId="8" xr:uid="{00000000-0005-0000-0000-00000B000000}"/>
    <cellStyle name="style1437315120975" xfId="9" xr:uid="{00000000-0005-0000-0000-00000C000000}"/>
    <cellStyle name="style1437315120991" xfId="10" xr:uid="{00000000-0005-0000-0000-00000D000000}"/>
    <cellStyle name="style1437315121022" xfId="17" xr:uid="{00000000-0005-0000-0000-00000E000000}"/>
    <cellStyle name="style1437315121038" xfId="13" xr:uid="{00000000-0005-0000-0000-00000F000000}"/>
    <cellStyle name="style1437315121069" xfId="16" xr:uid="{00000000-0005-0000-0000-000010000000}"/>
    <cellStyle name="style1437315121116" xfId="18" xr:uid="{00000000-0005-0000-0000-000011000000}"/>
    <cellStyle name="style1437315121147" xfId="19" xr:uid="{00000000-0005-0000-0000-000012000000}"/>
    <cellStyle name="style1437315121194" xfId="12" xr:uid="{00000000-0005-0000-0000-000013000000}"/>
    <cellStyle name="style1437315121209" xfId="14" xr:uid="{00000000-0005-0000-0000-000014000000}"/>
    <cellStyle name="style1437315121240" xfId="15" xr:uid="{00000000-0005-0000-0000-000015000000}"/>
    <cellStyle name="style1437315122925" xfId="20" xr:uid="{00000000-0005-0000-0000-000016000000}"/>
    <cellStyle name="style1437315122941" xfId="21" xr:uid="{00000000-0005-0000-0000-000017000000}"/>
    <cellStyle name="style1437315123190" xfId="23" xr:uid="{00000000-0005-0000-0000-000018000000}"/>
    <cellStyle name="style1437315123627" xfId="22" xr:uid="{00000000-0005-0000-0000-000019000000}"/>
    <cellStyle name="style1437342940003" xfId="39" xr:uid="{00000000-0005-0000-0000-00001A000000}"/>
    <cellStyle name="style1437342940035" xfId="40" xr:uid="{00000000-0005-0000-0000-00001B000000}"/>
    <cellStyle name="style1437342940050" xfId="41" xr:uid="{00000000-0005-0000-0000-00001C000000}"/>
    <cellStyle name="style1437342940066" xfId="42" xr:uid="{00000000-0005-0000-0000-00001D000000}"/>
    <cellStyle name="style1437342940081" xfId="43" xr:uid="{00000000-0005-0000-0000-00001E000000}"/>
    <cellStyle name="style1437342940097" xfId="44" xr:uid="{00000000-0005-0000-0000-00001F000000}"/>
    <cellStyle name="style1437342940113" xfId="45" xr:uid="{00000000-0005-0000-0000-000020000000}"/>
    <cellStyle name="style1437342940144" xfId="46" xr:uid="{00000000-0005-0000-0000-000021000000}"/>
    <cellStyle name="style1437342940159" xfId="47" xr:uid="{00000000-0005-0000-0000-000022000000}"/>
    <cellStyle name="style1437342940175" xfId="48" xr:uid="{00000000-0005-0000-0000-000023000000}"/>
    <cellStyle name="style1437342940191" xfId="49" xr:uid="{00000000-0005-0000-0000-000024000000}"/>
    <cellStyle name="style1437342940206" xfId="50" xr:uid="{00000000-0005-0000-0000-000025000000}"/>
    <cellStyle name="style1437342940222" xfId="51" xr:uid="{00000000-0005-0000-0000-000026000000}"/>
    <cellStyle name="style1437342940237" xfId="52" xr:uid="{00000000-0005-0000-0000-000027000000}"/>
    <cellStyle name="style1437342940253" xfId="53" xr:uid="{00000000-0005-0000-0000-000028000000}"/>
    <cellStyle name="style1437342940284" xfId="54" xr:uid="{00000000-0005-0000-0000-000029000000}"/>
    <cellStyle name="style1437342940300" xfId="55" xr:uid="{00000000-0005-0000-0000-00002A000000}"/>
    <cellStyle name="style1437342940315" xfId="56" xr:uid="{00000000-0005-0000-0000-00002B000000}"/>
    <cellStyle name="style1437342940378" xfId="57" xr:uid="{00000000-0005-0000-0000-00002C000000}"/>
    <cellStyle name="style1437342940393" xfId="58" xr:uid="{00000000-0005-0000-0000-00002D000000}"/>
    <cellStyle name="style1437342940425" xfId="59" xr:uid="{00000000-0005-0000-0000-00002E000000}"/>
    <cellStyle name="style1437342940440" xfId="60" xr:uid="{00000000-0005-0000-0000-00002F000000}"/>
    <cellStyle name="style1437342940456" xfId="61" xr:uid="{00000000-0005-0000-0000-000030000000}"/>
    <cellStyle name="style1437342940471" xfId="62" xr:uid="{00000000-0005-0000-0000-000031000000}"/>
    <cellStyle name="style1437342940487" xfId="63" xr:uid="{00000000-0005-0000-0000-000032000000}"/>
    <cellStyle name="style1437342940503" xfId="64" xr:uid="{00000000-0005-0000-0000-000033000000}"/>
    <cellStyle name="style1437342940518" xfId="65" xr:uid="{00000000-0005-0000-0000-000034000000}"/>
    <cellStyle name="style1437342940534" xfId="66" xr:uid="{00000000-0005-0000-0000-000035000000}"/>
    <cellStyle name="style1437342940549" xfId="67" xr:uid="{00000000-0005-0000-0000-000036000000}"/>
    <cellStyle name="style1437342940565" xfId="68" xr:uid="{00000000-0005-0000-0000-000037000000}"/>
    <cellStyle name="style1437342940581" xfId="69" xr:uid="{00000000-0005-0000-0000-000038000000}"/>
    <cellStyle name="style1437342940596" xfId="70" xr:uid="{00000000-0005-0000-0000-000039000000}"/>
    <cellStyle name="style1437342940612" xfId="71" xr:uid="{00000000-0005-0000-0000-00003A000000}"/>
    <cellStyle name="style1437342940643" xfId="72" xr:uid="{00000000-0005-0000-0000-00003B000000}"/>
    <cellStyle name="style1437342940659" xfId="73" xr:uid="{00000000-0005-0000-0000-00003C000000}"/>
    <cellStyle name="style1437342940674" xfId="74" xr:uid="{00000000-0005-0000-0000-00003D000000}"/>
    <cellStyle name="style1437342940690" xfId="75" xr:uid="{00000000-0005-0000-0000-00003E000000}"/>
    <cellStyle name="style1437342940705" xfId="76" xr:uid="{00000000-0005-0000-0000-00003F000000}"/>
    <cellStyle name="style1437342940721" xfId="77" xr:uid="{00000000-0005-0000-0000-000040000000}"/>
    <cellStyle name="style1437342940737" xfId="78" xr:uid="{00000000-0005-0000-0000-000041000000}"/>
    <cellStyle name="style1437342940752" xfId="79" xr:uid="{00000000-0005-0000-0000-000042000000}"/>
    <cellStyle name="style1437342940768" xfId="29" xr:uid="{00000000-0005-0000-0000-000043000000}"/>
    <cellStyle name="style1437342940783" xfId="80" xr:uid="{00000000-0005-0000-0000-000044000000}"/>
    <cellStyle name="style1437342940799" xfId="28" xr:uid="{00000000-0005-0000-0000-000045000000}"/>
    <cellStyle name="style1437342940815" xfId="25" xr:uid="{00000000-0005-0000-0000-000046000000}"/>
    <cellStyle name="style1437342940830" xfId="24" xr:uid="{00000000-0005-0000-0000-000047000000}"/>
    <cellStyle name="style1437342940846" xfId="38" xr:uid="{00000000-0005-0000-0000-000048000000}"/>
    <cellStyle name="style1437342940861" xfId="37" xr:uid="{00000000-0005-0000-0000-000049000000}"/>
    <cellStyle name="style1437342940877" xfId="81" xr:uid="{00000000-0005-0000-0000-00004A000000}"/>
    <cellStyle name="style1437342940893" xfId="36" xr:uid="{00000000-0005-0000-0000-00004B000000}"/>
    <cellStyle name="style1437342940908" xfId="82" xr:uid="{00000000-0005-0000-0000-00004C000000}"/>
    <cellStyle name="style1437342940939" xfId="83" xr:uid="{00000000-0005-0000-0000-00004D000000}"/>
    <cellStyle name="style1437342940955" xfId="84" xr:uid="{00000000-0005-0000-0000-00004E000000}"/>
    <cellStyle name="style1437342940971" xfId="85" xr:uid="{00000000-0005-0000-0000-00004F000000}"/>
    <cellStyle name="style1437342941002" xfId="86" xr:uid="{00000000-0005-0000-0000-000050000000}"/>
    <cellStyle name="style1437342941017" xfId="87" xr:uid="{00000000-0005-0000-0000-000051000000}"/>
    <cellStyle name="style1437342941033" xfId="88" xr:uid="{00000000-0005-0000-0000-000052000000}"/>
    <cellStyle name="style1437342941049" xfId="89" xr:uid="{00000000-0005-0000-0000-000053000000}"/>
    <cellStyle name="style1437342941064" xfId="31" xr:uid="{00000000-0005-0000-0000-000054000000}"/>
    <cellStyle name="style1437342941080" xfId="30" xr:uid="{00000000-0005-0000-0000-000055000000}"/>
    <cellStyle name="style1437342941095" xfId="34" xr:uid="{00000000-0005-0000-0000-000056000000}"/>
    <cellStyle name="style1437342941111" xfId="90" xr:uid="{00000000-0005-0000-0000-000057000000}"/>
    <cellStyle name="style1437342941127" xfId="35" xr:uid="{00000000-0005-0000-0000-000058000000}"/>
    <cellStyle name="style1437342941142" xfId="91" xr:uid="{00000000-0005-0000-0000-000059000000}"/>
    <cellStyle name="style1437342941158" xfId="27" xr:uid="{00000000-0005-0000-0000-00005A000000}"/>
    <cellStyle name="style1437342941173" xfId="26" xr:uid="{00000000-0005-0000-0000-00005B000000}"/>
    <cellStyle name="style1437342941189" xfId="32" xr:uid="{00000000-0005-0000-0000-00005C000000}"/>
    <cellStyle name="style1437342941205" xfId="92" xr:uid="{00000000-0005-0000-0000-00005D000000}"/>
    <cellStyle name="style1437342941220" xfId="33" xr:uid="{00000000-0005-0000-0000-00005E000000}"/>
    <cellStyle name="style1437342941236" xfId="93" xr:uid="{00000000-0005-0000-0000-00005F000000}"/>
    <cellStyle name="style1437342941251" xfId="94" xr:uid="{00000000-0005-0000-0000-000060000000}"/>
    <cellStyle name="style1437342941267" xfId="95" xr:uid="{00000000-0005-0000-0000-000061000000}"/>
    <cellStyle name="style1437342941423" xfId="96" xr:uid="{00000000-0005-0000-0000-000062000000}"/>
    <cellStyle name="style1437342941641" xfId="97" xr:uid="{00000000-0005-0000-0000-000063000000}"/>
    <cellStyle name="style1437343599212" xfId="99" xr:uid="{00000000-0005-0000-0000-000064000000}"/>
    <cellStyle name="style1437343599305" xfId="103" xr:uid="{00000000-0005-0000-0000-000065000000}"/>
    <cellStyle name="style1437343599337" xfId="104" xr:uid="{00000000-0005-0000-0000-000066000000}"/>
    <cellStyle name="style1437343599352" xfId="107" xr:uid="{00000000-0005-0000-0000-000067000000}"/>
    <cellStyle name="style1437343599368" xfId="108" xr:uid="{00000000-0005-0000-0000-000068000000}"/>
    <cellStyle name="style1437343599399" xfId="98" xr:uid="{00000000-0005-0000-0000-000069000000}"/>
    <cellStyle name="style1437343599461" xfId="100" xr:uid="{00000000-0005-0000-0000-00006A000000}"/>
    <cellStyle name="style1437343599493" xfId="109" xr:uid="{00000000-0005-0000-0000-00006B000000}"/>
    <cellStyle name="style1437343599664" xfId="105" xr:uid="{00000000-0005-0000-0000-00006C000000}"/>
    <cellStyle name="style1437343599680" xfId="111" xr:uid="{00000000-0005-0000-0000-00006D000000}"/>
    <cellStyle name="style1437343599695" xfId="102" xr:uid="{00000000-0005-0000-0000-00006E000000}"/>
    <cellStyle name="style1437343599711" xfId="101" xr:uid="{00000000-0005-0000-0000-00006F000000}"/>
    <cellStyle name="style1437343599742" xfId="106" xr:uid="{00000000-0005-0000-0000-000070000000}"/>
    <cellStyle name="style1437343599773" xfId="110" xr:uid="{00000000-0005-0000-0000-000071000000}"/>
    <cellStyle name="style1437343599789" xfId="112" xr:uid="{00000000-0005-0000-0000-000072000000}"/>
    <cellStyle name="style1437406120646" xfId="113" xr:uid="{00000000-0005-0000-0000-000073000000}"/>
    <cellStyle name="style1437406120661" xfId="115" xr:uid="{00000000-0005-0000-0000-000074000000}"/>
    <cellStyle name="style1437406120755" xfId="118" xr:uid="{00000000-0005-0000-0000-000075000000}"/>
    <cellStyle name="style1437406120771" xfId="119" xr:uid="{00000000-0005-0000-0000-000076000000}"/>
    <cellStyle name="style1437406120786" xfId="122" xr:uid="{00000000-0005-0000-0000-000077000000}"/>
    <cellStyle name="style1437406120802" xfId="123" xr:uid="{00000000-0005-0000-0000-000078000000}"/>
    <cellStyle name="style1437406120895" xfId="114" xr:uid="{00000000-0005-0000-0000-000079000000}"/>
    <cellStyle name="style1437406120927" xfId="124" xr:uid="{00000000-0005-0000-0000-00007A000000}"/>
    <cellStyle name="style1437406121051" xfId="116" xr:uid="{00000000-0005-0000-0000-00007B000000}"/>
    <cellStyle name="style1437406121067" xfId="117" xr:uid="{00000000-0005-0000-0000-00007C000000}"/>
    <cellStyle name="style1437406121083" xfId="126" xr:uid="{00000000-0005-0000-0000-00007D000000}"/>
    <cellStyle name="style1437406121129" xfId="125" xr:uid="{00000000-0005-0000-0000-00007E000000}"/>
    <cellStyle name="style1437406121145" xfId="120" xr:uid="{00000000-0005-0000-0000-00007F000000}"/>
    <cellStyle name="style1437406121161" xfId="121" xr:uid="{00000000-0005-0000-0000-000080000000}"/>
    <cellStyle name="style1437406121192" xfId="128" xr:uid="{00000000-0005-0000-0000-000081000000}"/>
    <cellStyle name="style1437406121223" xfId="127" xr:uid="{00000000-0005-0000-0000-000082000000}"/>
    <cellStyle name="style1437407017015" xfId="143" xr:uid="{00000000-0005-0000-0000-000083000000}"/>
    <cellStyle name="style1437407017035" xfId="142" xr:uid="{00000000-0005-0000-0000-000084000000}"/>
    <cellStyle name="style1437407017145" xfId="137" xr:uid="{00000000-0005-0000-0000-000085000000}"/>
    <cellStyle name="style1437407017175" xfId="134" xr:uid="{00000000-0005-0000-0000-000086000000}"/>
    <cellStyle name="style1437407017185" xfId="131" xr:uid="{00000000-0005-0000-0000-000087000000}"/>
    <cellStyle name="style1437407017375" xfId="129" xr:uid="{00000000-0005-0000-0000-000088000000}"/>
    <cellStyle name="style1437407017475" xfId="139" xr:uid="{00000000-0005-0000-0000-000089000000}"/>
    <cellStyle name="style1437407017495" xfId="135" xr:uid="{00000000-0005-0000-0000-00008A000000}"/>
    <cellStyle name="style1437407017505" xfId="141" xr:uid="{00000000-0005-0000-0000-00008B000000}"/>
    <cellStyle name="style1437407017555" xfId="136" xr:uid="{00000000-0005-0000-0000-00008C000000}"/>
    <cellStyle name="style1437407017565" xfId="133" xr:uid="{00000000-0005-0000-0000-00008D000000}"/>
    <cellStyle name="style1437407017585" xfId="132" xr:uid="{00000000-0005-0000-0000-00008E000000}"/>
    <cellStyle name="style1437407017595" xfId="130" xr:uid="{00000000-0005-0000-0000-00008F000000}"/>
    <cellStyle name="style1437407017615" xfId="140" xr:uid="{00000000-0005-0000-0000-000090000000}"/>
    <cellStyle name="style1437407017645" xfId="138" xr:uid="{00000000-0005-0000-0000-000091000000}"/>
    <cellStyle name="style1437412786278" xfId="157" xr:uid="{00000000-0005-0000-0000-000092000000}"/>
    <cellStyle name="style1437412786309" xfId="158" xr:uid="{00000000-0005-0000-0000-000093000000}"/>
    <cellStyle name="style1437412786325" xfId="159" xr:uid="{00000000-0005-0000-0000-000094000000}"/>
    <cellStyle name="style1437412786341" xfId="160" xr:uid="{00000000-0005-0000-0000-000095000000}"/>
    <cellStyle name="style1437412786356" xfId="161" xr:uid="{00000000-0005-0000-0000-000096000000}"/>
    <cellStyle name="style1437412786372" xfId="162" xr:uid="{00000000-0005-0000-0000-000097000000}"/>
    <cellStyle name="style1437412786387" xfId="163" xr:uid="{00000000-0005-0000-0000-000098000000}"/>
    <cellStyle name="style1437412786403" xfId="164" xr:uid="{00000000-0005-0000-0000-000099000000}"/>
    <cellStyle name="style1437412786434" xfId="165" xr:uid="{00000000-0005-0000-0000-00009A000000}"/>
    <cellStyle name="style1437412786450" xfId="166" xr:uid="{00000000-0005-0000-0000-00009B000000}"/>
    <cellStyle name="style1437412786465" xfId="167" xr:uid="{00000000-0005-0000-0000-00009C000000}"/>
    <cellStyle name="style1437412786481" xfId="168" xr:uid="{00000000-0005-0000-0000-00009D000000}"/>
    <cellStyle name="style1437412786497" xfId="169" xr:uid="{00000000-0005-0000-0000-00009E000000}"/>
    <cellStyle name="style1437412786512" xfId="170" xr:uid="{00000000-0005-0000-0000-00009F000000}"/>
    <cellStyle name="style1437412786528" xfId="171" xr:uid="{00000000-0005-0000-0000-0000A0000000}"/>
    <cellStyle name="style1437412786543" xfId="172" xr:uid="{00000000-0005-0000-0000-0000A1000000}"/>
    <cellStyle name="style1437412786575" xfId="173" xr:uid="{00000000-0005-0000-0000-0000A2000000}"/>
    <cellStyle name="style1437412786590" xfId="174" xr:uid="{00000000-0005-0000-0000-0000A3000000}"/>
    <cellStyle name="style1437412786606" xfId="175" xr:uid="{00000000-0005-0000-0000-0000A4000000}"/>
    <cellStyle name="style1437412786621" xfId="176" xr:uid="{00000000-0005-0000-0000-0000A5000000}"/>
    <cellStyle name="style1437412786637" xfId="177" xr:uid="{00000000-0005-0000-0000-0000A6000000}"/>
    <cellStyle name="style1437412786653" xfId="178" xr:uid="{00000000-0005-0000-0000-0000A7000000}"/>
    <cellStyle name="style1437412786684" xfId="179" xr:uid="{00000000-0005-0000-0000-0000A8000000}"/>
    <cellStyle name="style1437412786699" xfId="180" xr:uid="{00000000-0005-0000-0000-0000A9000000}"/>
    <cellStyle name="style1437412786731" xfId="181" xr:uid="{00000000-0005-0000-0000-0000AA000000}"/>
    <cellStyle name="style1437412786746" xfId="182" xr:uid="{00000000-0005-0000-0000-0000AB000000}"/>
    <cellStyle name="style1437412786762" xfId="183" xr:uid="{00000000-0005-0000-0000-0000AC000000}"/>
    <cellStyle name="style1437412786777" xfId="184" xr:uid="{00000000-0005-0000-0000-0000AD000000}"/>
    <cellStyle name="style1437412786793" xfId="185" xr:uid="{00000000-0005-0000-0000-0000AE000000}"/>
    <cellStyle name="style1437412786809" xfId="186" xr:uid="{00000000-0005-0000-0000-0000AF000000}"/>
    <cellStyle name="style1437412786824" xfId="187" xr:uid="{00000000-0005-0000-0000-0000B0000000}"/>
    <cellStyle name="style1437412786840" xfId="188" xr:uid="{00000000-0005-0000-0000-0000B1000000}"/>
    <cellStyle name="style1437412786855" xfId="189" xr:uid="{00000000-0005-0000-0000-0000B2000000}"/>
    <cellStyle name="style1437412786871" xfId="148" xr:uid="{00000000-0005-0000-0000-0000B3000000}"/>
    <cellStyle name="style1437412786887" xfId="151" xr:uid="{00000000-0005-0000-0000-0000B4000000}"/>
    <cellStyle name="style1437412786902" xfId="190" xr:uid="{00000000-0005-0000-0000-0000B5000000}"/>
    <cellStyle name="style1437412786918" xfId="191" xr:uid="{00000000-0005-0000-0000-0000B6000000}"/>
    <cellStyle name="style1437412786933" xfId="192" xr:uid="{00000000-0005-0000-0000-0000B7000000}"/>
    <cellStyle name="style1437412786949" xfId="193" xr:uid="{00000000-0005-0000-0000-0000B8000000}"/>
    <cellStyle name="style1437412786980" xfId="194" xr:uid="{00000000-0005-0000-0000-0000B9000000}"/>
    <cellStyle name="style1437412786996" xfId="195" xr:uid="{00000000-0005-0000-0000-0000BA000000}"/>
    <cellStyle name="style1437412787011" xfId="145" xr:uid="{00000000-0005-0000-0000-0000BB000000}"/>
    <cellStyle name="style1437412787027" xfId="153" xr:uid="{00000000-0005-0000-0000-0000BC000000}"/>
    <cellStyle name="style1437412787043" xfId="149" xr:uid="{00000000-0005-0000-0000-0000BD000000}"/>
    <cellStyle name="style1437412787058" xfId="196" xr:uid="{00000000-0005-0000-0000-0000BE000000}"/>
    <cellStyle name="style1437412787074" xfId="156" xr:uid="{00000000-0005-0000-0000-0000BF000000}"/>
    <cellStyle name="style1437412787089" xfId="197" xr:uid="{00000000-0005-0000-0000-0000C0000000}"/>
    <cellStyle name="style1437412787105" xfId="155" xr:uid="{00000000-0005-0000-0000-0000C1000000}"/>
    <cellStyle name="style1437412787121" xfId="198" xr:uid="{00000000-0005-0000-0000-0000C2000000}"/>
    <cellStyle name="style1437412787136" xfId="154" xr:uid="{00000000-0005-0000-0000-0000C3000000}"/>
    <cellStyle name="style1437412787152" xfId="199" xr:uid="{00000000-0005-0000-0000-0000C4000000}"/>
    <cellStyle name="style1437412787167" xfId="144" xr:uid="{00000000-0005-0000-0000-0000C5000000}"/>
    <cellStyle name="style1437412787183" xfId="200" xr:uid="{00000000-0005-0000-0000-0000C6000000}"/>
    <cellStyle name="style1437412787199" xfId="201" xr:uid="{00000000-0005-0000-0000-0000C7000000}"/>
    <cellStyle name="style1437412787230" xfId="202" xr:uid="{00000000-0005-0000-0000-0000C8000000}"/>
    <cellStyle name="style1437412787245" xfId="203" xr:uid="{00000000-0005-0000-0000-0000C9000000}"/>
    <cellStyle name="style1437412787261" xfId="204" xr:uid="{00000000-0005-0000-0000-0000CA000000}"/>
    <cellStyle name="style1437412787277" xfId="205" xr:uid="{00000000-0005-0000-0000-0000CB000000}"/>
    <cellStyle name="style1437412787292" xfId="152" xr:uid="{00000000-0005-0000-0000-0000CC000000}"/>
    <cellStyle name="style1437412787355" xfId="146" xr:uid="{00000000-0005-0000-0000-0000CD000000}"/>
    <cellStyle name="style1437412787370" xfId="206" xr:uid="{00000000-0005-0000-0000-0000CE000000}"/>
    <cellStyle name="style1437412787386" xfId="150" xr:uid="{00000000-0005-0000-0000-0000CF000000}"/>
    <cellStyle name="style1437412787401" xfId="207" xr:uid="{00000000-0005-0000-0000-0000D0000000}"/>
    <cellStyle name="style1437412787417" xfId="208" xr:uid="{00000000-0005-0000-0000-0000D1000000}"/>
    <cellStyle name="style1437412787433" xfId="209" xr:uid="{00000000-0005-0000-0000-0000D2000000}"/>
    <cellStyle name="style1437412787448" xfId="210" xr:uid="{00000000-0005-0000-0000-0000D3000000}"/>
    <cellStyle name="style1437412787464" xfId="147" xr:uid="{00000000-0005-0000-0000-0000D4000000}"/>
    <cellStyle name="style1437412787479" xfId="211" xr:uid="{00000000-0005-0000-0000-0000D5000000}"/>
    <cellStyle name="style1437412787511" xfId="212" xr:uid="{00000000-0005-0000-0000-0000D6000000}"/>
    <cellStyle name="style1437412787682" xfId="213" xr:uid="{00000000-0005-0000-0000-0000D7000000}"/>
    <cellStyle name="style1437515583678" xfId="219" xr:uid="{00000000-0005-0000-0000-0000D8000000}"/>
    <cellStyle name="style1437515583713" xfId="220" xr:uid="{00000000-0005-0000-0000-0000D9000000}"/>
    <cellStyle name="style1437515583733" xfId="229" xr:uid="{00000000-0005-0000-0000-0000DA000000}"/>
    <cellStyle name="style1437515583750" xfId="223" xr:uid="{00000000-0005-0000-0000-0000DB000000}"/>
    <cellStyle name="style1437515583788" xfId="214" xr:uid="{00000000-0005-0000-0000-0000DC000000}"/>
    <cellStyle name="style1437515583822" xfId="215" xr:uid="{00000000-0005-0000-0000-0000DD000000}"/>
    <cellStyle name="style1437515583867" xfId="216" xr:uid="{00000000-0005-0000-0000-0000DE000000}"/>
    <cellStyle name="style1437515583912" xfId="224" xr:uid="{00000000-0005-0000-0000-0000DF000000}"/>
    <cellStyle name="style1437515584044" xfId="225" xr:uid="{00000000-0005-0000-0000-0000E0000000}"/>
    <cellStyle name="style1437515584061" xfId="218" xr:uid="{00000000-0005-0000-0000-0000E1000000}"/>
    <cellStyle name="style1437515584078" xfId="226" xr:uid="{00000000-0005-0000-0000-0000E2000000}"/>
    <cellStyle name="style1437515584112" xfId="217" xr:uid="{00000000-0005-0000-0000-0000E3000000}"/>
    <cellStyle name="style1437515584147" xfId="221" xr:uid="{00000000-0005-0000-0000-0000E4000000}"/>
    <cellStyle name="style1437515584164" xfId="222" xr:uid="{00000000-0005-0000-0000-0000E5000000}"/>
    <cellStyle name="style1437515584181" xfId="228" xr:uid="{00000000-0005-0000-0000-0000E6000000}"/>
    <cellStyle name="style1437515584242" xfId="227" xr:uid="{00000000-0005-0000-0000-0000E7000000}"/>
    <cellStyle name="style1437667948469" xfId="241" xr:uid="{00000000-0005-0000-0000-0000E8000000}"/>
    <cellStyle name="style1437667948531" xfId="242" xr:uid="{00000000-0005-0000-0000-0000E9000000}"/>
    <cellStyle name="style1437667948562" xfId="243" xr:uid="{00000000-0005-0000-0000-0000EA000000}"/>
    <cellStyle name="style1437667948594" xfId="244" xr:uid="{00000000-0005-0000-0000-0000EB000000}"/>
    <cellStyle name="style1437667948625" xfId="245" xr:uid="{00000000-0005-0000-0000-0000EC000000}"/>
    <cellStyle name="style1437667948640" xfId="246" xr:uid="{00000000-0005-0000-0000-0000ED000000}"/>
    <cellStyle name="style1437667948672" xfId="247" xr:uid="{00000000-0005-0000-0000-0000EE000000}"/>
    <cellStyle name="style1437667948703" xfId="248" xr:uid="{00000000-0005-0000-0000-0000EF000000}"/>
    <cellStyle name="style1437667948734" xfId="249" xr:uid="{00000000-0005-0000-0000-0000F0000000}"/>
    <cellStyle name="style1437667948765" xfId="250" xr:uid="{00000000-0005-0000-0000-0000F1000000}"/>
    <cellStyle name="style1437667948796" xfId="251" xr:uid="{00000000-0005-0000-0000-0000F2000000}"/>
    <cellStyle name="style1437667948828" xfId="252" xr:uid="{00000000-0005-0000-0000-0000F3000000}"/>
    <cellStyle name="style1437667948843" xfId="253" xr:uid="{00000000-0005-0000-0000-0000F4000000}"/>
    <cellStyle name="style1437667948859" xfId="254" xr:uid="{00000000-0005-0000-0000-0000F5000000}"/>
    <cellStyle name="style1437667948890" xfId="255" xr:uid="{00000000-0005-0000-0000-0000F6000000}"/>
    <cellStyle name="style1437667948921" xfId="256" xr:uid="{00000000-0005-0000-0000-0000F7000000}"/>
    <cellStyle name="style1437667948937" xfId="257" xr:uid="{00000000-0005-0000-0000-0000F8000000}"/>
    <cellStyle name="style1437667948952" xfId="258" xr:uid="{00000000-0005-0000-0000-0000F9000000}"/>
    <cellStyle name="style1437667948984" xfId="259" xr:uid="{00000000-0005-0000-0000-0000FA000000}"/>
    <cellStyle name="style1437667949015" xfId="260" xr:uid="{00000000-0005-0000-0000-0000FB000000}"/>
    <cellStyle name="style1437667949030" xfId="261" xr:uid="{00000000-0005-0000-0000-0000FC000000}"/>
    <cellStyle name="style1437667949108" xfId="262" xr:uid="{00000000-0005-0000-0000-0000FD000000}"/>
    <cellStyle name="style1437667949155" xfId="263" xr:uid="{00000000-0005-0000-0000-0000FE000000}"/>
    <cellStyle name="style1437667949171" xfId="264" xr:uid="{00000000-0005-0000-0000-0000FF000000}"/>
    <cellStyle name="style1437667949202" xfId="265" xr:uid="{00000000-0005-0000-0000-000000010000}"/>
    <cellStyle name="style1437667949218" xfId="266" xr:uid="{00000000-0005-0000-0000-000001010000}"/>
    <cellStyle name="style1437667949233" xfId="267" xr:uid="{00000000-0005-0000-0000-000002010000}"/>
    <cellStyle name="style1437667949264" xfId="268" xr:uid="{00000000-0005-0000-0000-000003010000}"/>
    <cellStyle name="style1437667949280" xfId="269" xr:uid="{00000000-0005-0000-0000-000004010000}"/>
    <cellStyle name="style1437667949296" xfId="270" xr:uid="{00000000-0005-0000-0000-000005010000}"/>
    <cellStyle name="style1437667949327" xfId="271" xr:uid="{00000000-0005-0000-0000-000006010000}"/>
    <cellStyle name="style1437667949342" xfId="272" xr:uid="{00000000-0005-0000-0000-000007010000}"/>
    <cellStyle name="style1437667949358" xfId="273" xr:uid="{00000000-0005-0000-0000-000008010000}"/>
    <cellStyle name="style1437667949389" xfId="236" xr:uid="{00000000-0005-0000-0000-000009010000}"/>
    <cellStyle name="style1437667949405" xfId="274" xr:uid="{00000000-0005-0000-0000-00000A010000}"/>
    <cellStyle name="style1437667949420" xfId="275" xr:uid="{00000000-0005-0000-0000-00000B010000}"/>
    <cellStyle name="style1437667949436" xfId="276" xr:uid="{00000000-0005-0000-0000-00000C010000}"/>
    <cellStyle name="style1437667949467" xfId="277" xr:uid="{00000000-0005-0000-0000-00000D010000}"/>
    <cellStyle name="style1437667949483" xfId="278" xr:uid="{00000000-0005-0000-0000-00000E010000}"/>
    <cellStyle name="style1437667949498" xfId="279" xr:uid="{00000000-0005-0000-0000-00000F010000}"/>
    <cellStyle name="style1437667949514" xfId="280" xr:uid="{00000000-0005-0000-0000-000010010000}"/>
    <cellStyle name="style1437667949530" xfId="281" xr:uid="{00000000-0005-0000-0000-000011010000}"/>
    <cellStyle name="style1437667949561" xfId="282" xr:uid="{00000000-0005-0000-0000-000012010000}"/>
    <cellStyle name="style1437667949576" xfId="283" xr:uid="{00000000-0005-0000-0000-000013010000}"/>
    <cellStyle name="style1437667949592" xfId="284" xr:uid="{00000000-0005-0000-0000-000014010000}"/>
    <cellStyle name="style1437667949608" xfId="232" xr:uid="{00000000-0005-0000-0000-000015010000}"/>
    <cellStyle name="style1437667949686" xfId="285" xr:uid="{00000000-0005-0000-0000-000016010000}"/>
    <cellStyle name="style1437667949701" xfId="240" xr:uid="{00000000-0005-0000-0000-000017010000}"/>
    <cellStyle name="style1437667949717" xfId="286" xr:uid="{00000000-0005-0000-0000-000018010000}"/>
    <cellStyle name="style1437667949748" xfId="239" xr:uid="{00000000-0005-0000-0000-000019010000}"/>
    <cellStyle name="style1437667949764" xfId="287" xr:uid="{00000000-0005-0000-0000-00001A010000}"/>
    <cellStyle name="style1437667949795" xfId="238" xr:uid="{00000000-0005-0000-0000-00001B010000}"/>
    <cellStyle name="style1437667949810" xfId="288" xr:uid="{00000000-0005-0000-0000-00001C010000}"/>
    <cellStyle name="style1437667949826" xfId="231" xr:uid="{00000000-0005-0000-0000-00001D010000}"/>
    <cellStyle name="style1437667949857" xfId="289" xr:uid="{00000000-0005-0000-0000-00001E010000}"/>
    <cellStyle name="style1437667949873" xfId="290" xr:uid="{00000000-0005-0000-0000-00001F010000}"/>
    <cellStyle name="style1437667949888" xfId="291" xr:uid="{00000000-0005-0000-0000-000020010000}"/>
    <cellStyle name="style1437667949904" xfId="292" xr:uid="{00000000-0005-0000-0000-000021010000}"/>
    <cellStyle name="style1437667949935" xfId="293" xr:uid="{00000000-0005-0000-0000-000022010000}"/>
    <cellStyle name="style1437667949951" xfId="235" xr:uid="{00000000-0005-0000-0000-000023010000}"/>
    <cellStyle name="style1437667949966" xfId="233" xr:uid="{00000000-0005-0000-0000-000024010000}"/>
    <cellStyle name="style1437667949982" xfId="230" xr:uid="{00000000-0005-0000-0000-000025010000}"/>
    <cellStyle name="style1437667949998" xfId="237" xr:uid="{00000000-0005-0000-0000-000026010000}"/>
    <cellStyle name="style1437667950013" xfId="294" xr:uid="{00000000-0005-0000-0000-000027010000}"/>
    <cellStyle name="style1437667950029" xfId="295" xr:uid="{00000000-0005-0000-0000-000028010000}"/>
    <cellStyle name="style1437667950044" xfId="296" xr:uid="{00000000-0005-0000-0000-000029010000}"/>
    <cellStyle name="style1437667950060" xfId="234" xr:uid="{00000000-0005-0000-0000-00002A010000}"/>
    <cellStyle name="style1437667950076" xfId="297" xr:uid="{00000000-0005-0000-0000-00002B010000}"/>
    <cellStyle name="style1437667950232" xfId="298" xr:uid="{00000000-0005-0000-0000-00002C010000}"/>
    <cellStyle name="style1437667950263" xfId="299" xr:uid="{00000000-0005-0000-0000-00002D010000}"/>
    <cellStyle name="style1437667950310" xfId="300" xr:uid="{00000000-0005-0000-0000-00002E010000}"/>
    <cellStyle name="style1437667950590" xfId="301" xr:uid="{00000000-0005-0000-0000-00002F010000}"/>
    <cellStyle name="style1437667950762" xfId="302" xr:uid="{00000000-0005-0000-0000-000030010000}"/>
    <cellStyle name="style1437667950778" xfId="303" xr:uid="{00000000-0005-0000-0000-000031010000}"/>
    <cellStyle name="style1437667950793" xfId="304" xr:uid="{00000000-0005-0000-0000-000032010000}"/>
    <cellStyle name="style1437667950871" xfId="305" xr:uid="{00000000-0005-0000-0000-000033010000}"/>
  </cellStyles>
  <dxfs count="0"/>
  <tableStyles count="0" defaultTableStyle="TableStyleMedium2" defaultPivotStyle="PivotStyleLight16"/>
  <colors>
    <mruColors>
      <color rgb="FF0000FF"/>
      <color rgb="FF990099"/>
      <color rgb="FFEBFFEB"/>
      <color rgb="FFCCFFCC"/>
      <color rgb="FF800080"/>
      <color rgb="FF000099"/>
      <color rgb="FFFF9B9B"/>
      <color rgb="FF00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9844105378567E-2"/>
          <c:y val="8.1218783879014808E-2"/>
          <c:w val="0.84027064863970813"/>
          <c:h val="0.8409810309715436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'Raw Scores'!$A$14</c:f>
              <c:strCache>
                <c:ptCount val="1"/>
                <c:pt idx="0">
                  <c:v>Respondent's Overall Vector</c:v>
                </c:pt>
              </c:strCache>
            </c:strRef>
          </c:tx>
          <c:spPr>
            <a:ln w="41275">
              <a:solidFill>
                <a:schemeClr val="accent5">
                  <a:lumMod val="50000"/>
                </a:schemeClr>
              </a:solidFill>
              <a:prstDash val="sysDot"/>
              <a:tailEnd type="triangle"/>
            </a:ln>
          </c:spPr>
          <c:marker>
            <c:symbol val="none"/>
          </c:marker>
          <c:xVal>
            <c:numRef>
              <c:f>'Raw Scores'!$B$15:$C$15</c:f>
              <c:numCache>
                <c:formatCode>0.00</c:formatCode>
                <c:ptCount val="2"/>
                <c:pt idx="0" formatCode="0.0">
                  <c:v>0</c:v>
                </c:pt>
                <c:pt idx="1">
                  <c:v>0.32384375000000004</c:v>
                </c:pt>
              </c:numCache>
            </c:numRef>
          </c:xVal>
          <c:yVal>
            <c:numRef>
              <c:f>'Raw Scores'!$B$16:$C$16</c:f>
              <c:numCache>
                <c:formatCode>0.00</c:formatCode>
                <c:ptCount val="2"/>
                <c:pt idx="0" formatCode="0.0">
                  <c:v>0</c:v>
                </c:pt>
                <c:pt idx="1">
                  <c:v>-1.1019062500000001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1-412D-B53F-FDE8C81A8198}"/>
            </c:ext>
          </c:extLst>
        </c:ser>
        <c:ser>
          <c:idx val="4"/>
          <c:order val="1"/>
          <c:tx>
            <c:strRef>
              <c:f>'Raw Scores'!$A$18</c:f>
              <c:strCache>
                <c:ptCount val="1"/>
                <c:pt idx="0">
                  <c:v>Normative Overall Vector</c:v>
                </c:pt>
              </c:strCache>
            </c:strRef>
          </c:tx>
          <c:spPr>
            <a:ln w="22225">
              <a:solidFill>
                <a:schemeClr val="accent2">
                  <a:lumMod val="75000"/>
                </a:schemeClr>
              </a:solidFill>
              <a:prstDash val="lgDash"/>
              <a:tailEnd type="triangle"/>
            </a:ln>
          </c:spPr>
          <c:marker>
            <c:symbol val="none"/>
          </c:marker>
          <c:xVal>
            <c:numRef>
              <c:f>'Raw Scores'!$B$19:$C$19</c:f>
              <c:numCache>
                <c:formatCode>0.00</c:formatCode>
                <c:ptCount val="2"/>
                <c:pt idx="0" formatCode="0.0">
                  <c:v>0</c:v>
                </c:pt>
                <c:pt idx="1">
                  <c:v>0.91588749999999985</c:v>
                </c:pt>
              </c:numCache>
            </c:numRef>
          </c:xVal>
          <c:yVal>
            <c:numRef>
              <c:f>'Raw Scores'!$B$20:$C$20</c:f>
              <c:numCache>
                <c:formatCode>0.00</c:formatCode>
                <c:ptCount val="2"/>
                <c:pt idx="0" formatCode="0.0">
                  <c:v>0</c:v>
                </c:pt>
                <c:pt idx="1">
                  <c:v>-4.1082499999999827E-2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8D-4D97-A2BC-9C766835327D}"/>
            </c:ext>
          </c:extLst>
        </c:ser>
        <c:ser>
          <c:idx val="0"/>
          <c:order val="2"/>
          <c:tx>
            <c:strRef>
              <c:f>'Raw Scores'!$C$3</c:f>
              <c:strCache>
                <c:ptCount val="1"/>
                <c:pt idx="0">
                  <c:v>Respondent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  <a:prstDash val="sysDot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50000"/>
                  </a:schemeClr>
                </a:solidFill>
              </a:ln>
            </c:spPr>
          </c:marker>
          <c:xVal>
            <c:numRef>
              <c:f>'Raw Scores'!$E$4:$E$12</c:f>
              <c:numCache>
                <c:formatCode>0.0</c:formatCode>
                <c:ptCount val="9"/>
                <c:pt idx="0">
                  <c:v>7.5000000000000002E-4</c:v>
                </c:pt>
                <c:pt idx="1">
                  <c:v>1.23725</c:v>
                </c:pt>
                <c:pt idx="2">
                  <c:v>2.6223749999999999</c:v>
                </c:pt>
                <c:pt idx="3">
                  <c:v>2.2093750000000001</c:v>
                </c:pt>
                <c:pt idx="4">
                  <c:v>3.1250000000000002E-3</c:v>
                </c:pt>
                <c:pt idx="5">
                  <c:v>-1.8558749999999999</c:v>
                </c:pt>
                <c:pt idx="6">
                  <c:v>-2.1228750000000001</c:v>
                </c:pt>
                <c:pt idx="7">
                  <c:v>-0.79537499999999994</c:v>
                </c:pt>
                <c:pt idx="8">
                  <c:v>7.5000000000000002E-4</c:v>
                </c:pt>
              </c:numCache>
            </c:numRef>
          </c:xVal>
          <c:yVal>
            <c:numRef>
              <c:f>'Raw Scores'!$F$4:$F$12</c:f>
              <c:numCache>
                <c:formatCode>0.0</c:formatCode>
                <c:ptCount val="9"/>
                <c:pt idx="0">
                  <c:v>0.74924999999999997</c:v>
                </c:pt>
                <c:pt idx="1">
                  <c:v>1.23725</c:v>
                </c:pt>
                <c:pt idx="2">
                  <c:v>2.6250000000000002E-3</c:v>
                </c:pt>
                <c:pt idx="3">
                  <c:v>-2.2093750000000001</c:v>
                </c:pt>
                <c:pt idx="4">
                  <c:v>-3.1218750000000002</c:v>
                </c:pt>
                <c:pt idx="5">
                  <c:v>-1.8558749999999999</c:v>
                </c:pt>
                <c:pt idx="6">
                  <c:v>2.1250000000000002E-3</c:v>
                </c:pt>
                <c:pt idx="7">
                  <c:v>0.79537499999999994</c:v>
                </c:pt>
                <c:pt idx="8">
                  <c:v>0.74924999999999997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11-412D-B53F-FDE8C81A8198}"/>
            </c:ext>
          </c:extLst>
        </c:ser>
        <c:ser>
          <c:idx val="2"/>
          <c:order val="3"/>
          <c:tx>
            <c:strRef>
              <c:f>'Raw Scores'!$D$3</c:f>
              <c:strCache>
                <c:ptCount val="1"/>
                <c:pt idx="0">
                  <c:v>Norm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xVal>
            <c:numRef>
              <c:f>'Raw Scores'!$G$4:$G$12</c:f>
              <c:numCache>
                <c:formatCode>0.0</c:formatCode>
                <c:ptCount val="9"/>
                <c:pt idx="0">
                  <c:v>2E-3</c:v>
                </c:pt>
                <c:pt idx="1">
                  <c:v>1.70387</c:v>
                </c:pt>
                <c:pt idx="2">
                  <c:v>2.6973000000000003</c:v>
                </c:pt>
                <c:pt idx="3">
                  <c:v>1.8594099999999998</c:v>
                </c:pt>
                <c:pt idx="4">
                  <c:v>2.0299999999999997E-3</c:v>
                </c:pt>
                <c:pt idx="5">
                  <c:v>-0.83425999999999989</c:v>
                </c:pt>
                <c:pt idx="6">
                  <c:v>-0.90909000000000006</c:v>
                </c:pt>
                <c:pt idx="7">
                  <c:v>-0.85546999999999995</c:v>
                </c:pt>
                <c:pt idx="8">
                  <c:v>2E-3</c:v>
                </c:pt>
              </c:numCache>
            </c:numRef>
          </c:xVal>
          <c:yVal>
            <c:numRef>
              <c:f>'Raw Scores'!$H$4:$H$12</c:f>
              <c:numCache>
                <c:formatCode>0.0</c:formatCode>
                <c:ptCount val="9"/>
                <c:pt idx="0">
                  <c:v>1.998</c:v>
                </c:pt>
                <c:pt idx="1">
                  <c:v>1.70387</c:v>
                </c:pt>
                <c:pt idx="2">
                  <c:v>2.7000000000000001E-3</c:v>
                </c:pt>
                <c:pt idx="3">
                  <c:v>-1.8594099999999998</c:v>
                </c:pt>
                <c:pt idx="4">
                  <c:v>-2.0279699999999998</c:v>
                </c:pt>
                <c:pt idx="5">
                  <c:v>-0.83425999999999989</c:v>
                </c:pt>
                <c:pt idx="6">
                  <c:v>9.1E-4</c:v>
                </c:pt>
                <c:pt idx="7">
                  <c:v>0.85546999999999995</c:v>
                </c:pt>
                <c:pt idx="8">
                  <c:v>1.998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111-412D-B53F-FDE8C81A8198}"/>
            </c:ext>
          </c:extLst>
        </c:ser>
        <c:ser>
          <c:idx val="1"/>
          <c:order val="4"/>
          <c:tx>
            <c:strRef>
              <c:f>'Raw Scores'!$B$3</c:f>
              <c:strCache>
                <c:ptCount val="1"/>
                <c:pt idx="0">
                  <c:v>Octant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9FD7421-2673-4873-B9BD-247434129C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111-412D-B53F-FDE8C81A81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4C2394-A5A7-45A1-AD3F-ACBF027641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11-412D-B53F-FDE8C81A8198}"/>
                </c:ext>
              </c:extLst>
            </c:dLbl>
            <c:dLbl>
              <c:idx val="2"/>
              <c:layout>
                <c:manualLayout>
                  <c:x val="-7.5337202899592504E-2"/>
                  <c:y val="0"/>
                </c:manualLayout>
              </c:layout>
              <c:tx>
                <c:rich>
                  <a:bodyPr/>
                  <a:lstStyle/>
                  <a:p>
                    <a:fld id="{5B357648-E3F2-4092-B292-4A002AD3D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11-412D-B53F-FDE8C81A81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E544FF-1339-4FA0-AD44-A8634FB9C2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11-412D-B53F-FDE8C81A81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460C9E-BD1A-477F-AE18-9D07A2948E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11-412D-B53F-FDE8C81A81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408D6A-26C2-4D30-94CD-AEBD92EE9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11-412D-B53F-FDE8C81A8198}"/>
                </c:ext>
              </c:extLst>
            </c:dLbl>
            <c:dLbl>
              <c:idx val="6"/>
              <c:layout>
                <c:manualLayout>
                  <c:x val="-1.9303631609103554E-3"/>
                  <c:y val="0"/>
                </c:manualLayout>
              </c:layout>
              <c:tx>
                <c:rich>
                  <a:bodyPr/>
                  <a:lstStyle/>
                  <a:p>
                    <a:fld id="{8E745DC0-1CE9-4C56-A86A-C6EF47710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11-412D-B53F-FDE8C81A819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73603AD-D023-4A2C-9652-B1846F3285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111-412D-B53F-FDE8C81A8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'Raw Scores'!$K$4:$K$11</c:f>
              <c:numCache>
                <c:formatCode>0.0</c:formatCode>
                <c:ptCount val="8"/>
                <c:pt idx="0">
                  <c:v>4.0000000000000001E-3</c:v>
                </c:pt>
                <c:pt idx="1">
                  <c:v>-2.8279999999999998</c:v>
                </c:pt>
                <c:pt idx="2">
                  <c:v>-3.996</c:v>
                </c:pt>
                <c:pt idx="3">
                  <c:v>-2.8279999999999998</c:v>
                </c:pt>
                <c:pt idx="4">
                  <c:v>4.0000000000000001E-3</c:v>
                </c:pt>
                <c:pt idx="5">
                  <c:v>2.8279999999999998</c:v>
                </c:pt>
                <c:pt idx="6">
                  <c:v>3.996</c:v>
                </c:pt>
                <c:pt idx="7">
                  <c:v>2.8279999999999998</c:v>
                </c:pt>
              </c:numCache>
            </c:numRef>
          </c:xVal>
          <c:yVal>
            <c:numRef>
              <c:f>'Raw Scores'!$L$4:$L$11</c:f>
              <c:numCache>
                <c:formatCode>0.0</c:formatCode>
                <c:ptCount val="8"/>
                <c:pt idx="0">
                  <c:v>3.996</c:v>
                </c:pt>
                <c:pt idx="1">
                  <c:v>2.8279999999999998</c:v>
                </c:pt>
                <c:pt idx="2">
                  <c:v>4.0000000000000001E-3</c:v>
                </c:pt>
                <c:pt idx="3">
                  <c:v>-2.8279999999999998</c:v>
                </c:pt>
                <c:pt idx="4">
                  <c:v>-3.996</c:v>
                </c:pt>
                <c:pt idx="5">
                  <c:v>-2.8279999999999998</c:v>
                </c:pt>
                <c:pt idx="6">
                  <c:v>4.0000000000000001E-3</c:v>
                </c:pt>
                <c:pt idx="7">
                  <c:v>2.8279999999999998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'Raw Scores'!$B$4:$B$11</c15:f>
                <c15:dlblRangeCache>
                  <c:ptCount val="8"/>
                  <c:pt idx="0">
                    <c:v>90° (+A)</c:v>
                  </c:pt>
                  <c:pt idx="1">
                    <c:v>135°
(+A-C)</c:v>
                  </c:pt>
                  <c:pt idx="2">
                    <c:v>180°
(-C)</c:v>
                  </c:pt>
                  <c:pt idx="3">
                    <c:v>225°
(-A-C)</c:v>
                  </c:pt>
                  <c:pt idx="4">
                    <c:v>270°
(-A)</c:v>
                  </c:pt>
                  <c:pt idx="5">
                    <c:v>315°
(-A+C)</c:v>
                  </c:pt>
                  <c:pt idx="6">
                    <c:v>0°
(+C)</c:v>
                  </c:pt>
                  <c:pt idx="7">
                    <c:v>45°
(+A+C)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9111-412D-B53F-FDE8C81A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64032"/>
        <c:axId val="143965568"/>
      </c:scatterChart>
      <c:valAx>
        <c:axId val="143964032"/>
        <c:scaling>
          <c:orientation val="minMax"/>
          <c:max val="4"/>
          <c:min val="-4"/>
        </c:scaling>
        <c:delete val="0"/>
        <c:axPos val="b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5568"/>
        <c:crosses val="autoZero"/>
        <c:crossBetween val="midCat"/>
        <c:majorUnit val="1"/>
      </c:valAx>
      <c:valAx>
        <c:axId val="143965568"/>
        <c:scaling>
          <c:orientation val="minMax"/>
          <c:max val="4"/>
          <c:min val="-4"/>
        </c:scaling>
        <c:delete val="0"/>
        <c:axPos val="l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4032"/>
        <c:crosses val="autoZero"/>
        <c:crossBetween val="midCat"/>
        <c:majorUnit val="1"/>
      </c:valAx>
      <c:spPr>
        <a:noFill/>
      </c:spPr>
    </c:plotArea>
    <c:legend>
      <c:legendPos val="l"/>
      <c:legendEntry>
        <c:idx val="0"/>
        <c:txPr>
          <a:bodyPr/>
          <a:lstStyle/>
          <a:p>
            <a:pPr>
              <a:defRPr sz="13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3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3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300"/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0"/>
          <c:y val="9.5690132446769524E-4"/>
          <c:w val="0.46670402703345892"/>
          <c:h val="0.18423883616571832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085127998235885E-2"/>
          <c:y val="2.6005761578355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022018614768848E-2"/>
          <c:y val="8.6226951233274618E-2"/>
          <c:w val="0.78654206127726067"/>
          <c:h val="0.84059965432983164"/>
        </c:manualLayout>
      </c:layout>
      <c:radarChart>
        <c:radarStyle val="marker"/>
        <c:varyColors val="0"/>
        <c:ser>
          <c:idx val="0"/>
          <c:order val="0"/>
          <c:tx>
            <c:strRef>
              <c:f>'T-Scores'!$G$19</c:f>
              <c:strCache>
                <c:ptCount val="1"/>
                <c:pt idx="0">
                  <c:v>T-scores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'T-Scores'!$B$20:$B$28</c15:sqref>
                  </c15:fullRef>
                </c:ext>
              </c:extLst>
              <c:f>'T-Scores'!$B$21:$B$28</c:f>
              <c:strCache>
                <c:ptCount val="8"/>
                <c:pt idx="0">
                  <c:v>90°
(+A)</c:v>
                </c:pt>
                <c:pt idx="1">
                  <c:v>45°
(+A+C)</c:v>
                </c:pt>
                <c:pt idx="2">
                  <c:v>0°
(+C)</c:v>
                </c:pt>
                <c:pt idx="3">
                  <c:v>315°
(-A+C)</c:v>
                </c:pt>
                <c:pt idx="4">
                  <c:v>270°
(-A)</c:v>
                </c:pt>
                <c:pt idx="5">
                  <c:v>225°
(-A-C)</c:v>
                </c:pt>
                <c:pt idx="6">
                  <c:v>180°
(-C)</c:v>
                </c:pt>
                <c:pt idx="7">
                  <c:v>135°
(+A-C)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'T-Scores'!$G$20:$G$28</c15:sqref>
                  </c15:fullRef>
                </c:ext>
              </c:extLst>
              <c:f>'T-Scores'!$G$21:$G$28</c:f>
              <c:numCache>
                <c:formatCode>0.00</c:formatCode>
                <c:ptCount val="8"/>
                <c:pt idx="0">
                  <c:v>32.394366197183096</c:v>
                </c:pt>
                <c:pt idx="1">
                  <c:v>40.958904109589042</c:v>
                </c:pt>
                <c:pt idx="2">
                  <c:v>48.86363636363636</c:v>
                </c:pt>
                <c:pt idx="3">
                  <c:v>58.25</c:v>
                </c:pt>
                <c:pt idx="4">
                  <c:v>62.732558139534888</c:v>
                </c:pt>
                <c:pt idx="5">
                  <c:v>67.202380952380949</c:v>
                </c:pt>
                <c:pt idx="6">
                  <c:v>67.867647058823522</c:v>
                </c:pt>
                <c:pt idx="7">
                  <c:v>48.606557377049178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222-9D9D-5CD3FBFC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746975"/>
        <c:axId val="429754175"/>
      </c:radarChart>
      <c:catAx>
        <c:axId val="429746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754175"/>
        <c:crosses val="autoZero"/>
        <c:auto val="1"/>
        <c:lblAlgn val="ctr"/>
        <c:lblOffset val="100"/>
        <c:noMultiLvlLbl val="0"/>
      </c:catAx>
      <c:valAx>
        <c:axId val="429754175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74697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'T-Scores'!$F$3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1F8-4592-88A1-9E90CA9AC9F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C1F8-4592-88A1-9E90CA9AC9FF}"/>
              </c:ext>
            </c:extLst>
          </c:dPt>
          <c:cat>
            <c:strRef>
              <c:f>'T-Scores'!$B$4:$B$11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'T-Scores'!$F$4:$F$12</c:f>
              <c:numCache>
                <c:formatCode>0.00</c:formatCode>
                <c:ptCount val="9"/>
                <c:pt idx="0">
                  <c:v>-1.7605633802816902</c:v>
                </c:pt>
                <c:pt idx="1">
                  <c:v>-0.1393442622950819</c:v>
                </c:pt>
                <c:pt idx="2">
                  <c:v>1.7867647058823526</c:v>
                </c:pt>
                <c:pt idx="3">
                  <c:v>1.7202380952380953</c:v>
                </c:pt>
                <c:pt idx="4">
                  <c:v>1.2732558139534886</c:v>
                </c:pt>
                <c:pt idx="5">
                  <c:v>0.82500000000000018</c:v>
                </c:pt>
                <c:pt idx="6">
                  <c:v>-0.1136363636363639</c:v>
                </c:pt>
                <c:pt idx="7">
                  <c:v>-0.90410958904109606</c:v>
                </c:pt>
                <c:pt idx="8">
                  <c:v>-1.7605633802816902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8-4592-88A1-9E90CA9A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-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z-score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'T-Scores'!$F$3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5B3F-47E0-90A3-E64813F41E4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5B3F-47E0-90A3-E64813F41E4F}"/>
              </c:ext>
            </c:extLst>
          </c:dPt>
          <c:cat>
            <c:strRef>
              <c:f>'T-Scores'!$B$4:$B$11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'T-Scores'!$G$4:$G$12</c:f>
              <c:numCache>
                <c:formatCode>0.00</c:formatCode>
                <c:ptCount val="9"/>
                <c:pt idx="0">
                  <c:v>32.394366197183096</c:v>
                </c:pt>
                <c:pt idx="1">
                  <c:v>48.606557377049178</c:v>
                </c:pt>
                <c:pt idx="2">
                  <c:v>67.867647058823522</c:v>
                </c:pt>
                <c:pt idx="3">
                  <c:v>67.202380952380949</c:v>
                </c:pt>
                <c:pt idx="4">
                  <c:v>62.732558139534888</c:v>
                </c:pt>
                <c:pt idx="5">
                  <c:v>58.25</c:v>
                </c:pt>
                <c:pt idx="6">
                  <c:v>48.86363636363636</c:v>
                </c:pt>
                <c:pt idx="7">
                  <c:v>40.958904109589042</c:v>
                </c:pt>
                <c:pt idx="8">
                  <c:v>32.394366197183096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3F-47E0-90A3-E64813F4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9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T-score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165654</xdr:colOff>
      <xdr:row>2</xdr:row>
      <xdr:rowOff>0</xdr:rowOff>
    </xdr:from>
    <xdr:ext cx="5731564" cy="5745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89D62-A089-4BAA-A38C-60171338EE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232324</xdr:colOff>
      <xdr:row>1</xdr:row>
      <xdr:rowOff>46849</xdr:rowOff>
    </xdr:from>
    <xdr:to>
      <xdr:col>20</xdr:col>
      <xdr:colOff>221114</xdr:colOff>
      <xdr:row>22</xdr:row>
      <xdr:rowOff>248554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C0A60D-8849-44D7-B3FE-879687719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60960</xdr:colOff>
      <xdr:row>11</xdr:row>
      <xdr:rowOff>118784</xdr:rowOff>
    </xdr:from>
    <xdr:to>
      <xdr:col>31</xdr:col>
      <xdr:colOff>196639</xdr:colOff>
      <xdr:row>25</xdr:row>
      <xdr:rowOff>63288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A40C73-3A0F-47BF-BD8C-8AA5BC839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58897</xdr:colOff>
      <xdr:row>1</xdr:row>
      <xdr:rowOff>5594</xdr:rowOff>
    </xdr:from>
    <xdr:to>
      <xdr:col>31</xdr:col>
      <xdr:colOff>194575</xdr:colOff>
      <xdr:row>11</xdr:row>
      <xdr:rowOff>135134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5D83-D1A4-4061-9E24-8AD545FF8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4A7B-16AD-461D-AA35-AFC3A25166B2}">
  <dimension ref="A1:E67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5.33203125" customWidth="1"/>
    <col min="2" max="2" width="35" customWidth="1"/>
    <col min="3" max="3" width="10.109375" style="27" customWidth="1"/>
    <col min="4" max="4" width="6.5546875" style="2" customWidth="1"/>
    <col min="5" max="5" width="13" customWidth="1"/>
  </cols>
  <sheetData>
    <row r="1" spans="1:5" s="4" customFormat="1" x14ac:dyDescent="0.3">
      <c r="A1" s="34" t="s">
        <v>113</v>
      </c>
      <c r="B1" s="5"/>
    </row>
    <row r="2" spans="1:5" s="4" customFormat="1" x14ac:dyDescent="0.3">
      <c r="A2" s="34" t="s">
        <v>112</v>
      </c>
      <c r="B2" s="5"/>
    </row>
    <row r="3" spans="1:5" ht="15" thickBot="1" x14ac:dyDescent="0.35">
      <c r="A3" s="26">
        <v>0</v>
      </c>
      <c r="B3" s="25" t="s">
        <v>91</v>
      </c>
      <c r="C3" s="56" t="s">
        <v>92</v>
      </c>
      <c r="D3" s="31" t="s">
        <v>15</v>
      </c>
      <c r="E3" s="32" t="s">
        <v>93</v>
      </c>
    </row>
    <row r="4" spans="1:5" x14ac:dyDescent="0.3">
      <c r="A4" s="26">
        <v>1</v>
      </c>
      <c r="B4" s="24" t="s">
        <v>27</v>
      </c>
      <c r="C4" s="54">
        <v>1</v>
      </c>
      <c r="D4" s="2" t="s">
        <v>0</v>
      </c>
      <c r="E4" s="29"/>
    </row>
    <row r="5" spans="1:5" x14ac:dyDescent="0.3">
      <c r="A5" s="26">
        <v>2</v>
      </c>
      <c r="B5" s="28" t="s">
        <v>28</v>
      </c>
      <c r="C5" s="55">
        <v>1</v>
      </c>
      <c r="D5" s="30" t="s">
        <v>1</v>
      </c>
      <c r="E5" s="29"/>
    </row>
    <row r="6" spans="1:5" x14ac:dyDescent="0.3">
      <c r="A6" s="26">
        <v>3</v>
      </c>
      <c r="B6" s="23" t="s">
        <v>29</v>
      </c>
      <c r="C6" s="54">
        <v>2</v>
      </c>
      <c r="D6" s="2" t="s">
        <v>2</v>
      </c>
      <c r="E6" s="29"/>
    </row>
    <row r="7" spans="1:5" x14ac:dyDescent="0.3">
      <c r="A7" s="26">
        <v>4</v>
      </c>
      <c r="B7" s="28" t="s">
        <v>30</v>
      </c>
      <c r="C7" s="55">
        <v>3</v>
      </c>
      <c r="D7" s="30" t="s">
        <v>3</v>
      </c>
      <c r="E7" s="29"/>
    </row>
    <row r="8" spans="1:5" x14ac:dyDescent="0.3">
      <c r="A8" s="26">
        <v>5</v>
      </c>
      <c r="B8" s="23" t="s">
        <v>31</v>
      </c>
      <c r="C8" s="54">
        <v>3</v>
      </c>
      <c r="D8" s="2" t="s">
        <v>4</v>
      </c>
      <c r="E8" s="29"/>
    </row>
    <row r="9" spans="1:5" x14ac:dyDescent="0.3">
      <c r="A9" s="26">
        <v>6</v>
      </c>
      <c r="B9" s="28" t="s">
        <v>32</v>
      </c>
      <c r="C9" s="55">
        <v>4</v>
      </c>
      <c r="D9" s="30" t="s">
        <v>5</v>
      </c>
      <c r="E9" s="29"/>
    </row>
    <row r="10" spans="1:5" x14ac:dyDescent="0.3">
      <c r="A10" s="26">
        <v>7</v>
      </c>
      <c r="B10" s="23" t="s">
        <v>33</v>
      </c>
      <c r="C10" s="54">
        <v>4</v>
      </c>
      <c r="D10" s="2" t="s">
        <v>6</v>
      </c>
      <c r="E10" s="29"/>
    </row>
    <row r="11" spans="1:5" x14ac:dyDescent="0.3">
      <c r="A11" s="26">
        <v>8</v>
      </c>
      <c r="B11" s="28" t="s">
        <v>34</v>
      </c>
      <c r="C11" s="55">
        <v>2</v>
      </c>
      <c r="D11" s="30" t="s">
        <v>7</v>
      </c>
      <c r="E11" s="29"/>
    </row>
    <row r="12" spans="1:5" x14ac:dyDescent="0.3">
      <c r="A12" s="26">
        <v>9</v>
      </c>
      <c r="B12" s="23" t="s">
        <v>35</v>
      </c>
      <c r="C12" s="54">
        <v>1</v>
      </c>
      <c r="D12" s="2" t="s">
        <v>0</v>
      </c>
      <c r="E12" s="29"/>
    </row>
    <row r="13" spans="1:5" x14ac:dyDescent="0.3">
      <c r="A13" s="26">
        <v>10</v>
      </c>
      <c r="B13" s="28" t="s">
        <v>36</v>
      </c>
      <c r="C13" s="55">
        <v>1</v>
      </c>
      <c r="D13" s="30" t="s">
        <v>1</v>
      </c>
      <c r="E13" s="29"/>
    </row>
    <row r="14" spans="1:5" x14ac:dyDescent="0.3">
      <c r="A14" s="26">
        <v>11</v>
      </c>
      <c r="B14" s="23" t="s">
        <v>37</v>
      </c>
      <c r="C14" s="54">
        <v>2</v>
      </c>
      <c r="D14" s="2" t="s">
        <v>2</v>
      </c>
      <c r="E14" s="29"/>
    </row>
    <row r="15" spans="1:5" x14ac:dyDescent="0.3">
      <c r="A15" s="26">
        <v>12</v>
      </c>
      <c r="B15" s="28" t="s">
        <v>38</v>
      </c>
      <c r="C15" s="55">
        <v>2</v>
      </c>
      <c r="D15" s="30" t="s">
        <v>3</v>
      </c>
      <c r="E15" s="29"/>
    </row>
    <row r="16" spans="1:5" x14ac:dyDescent="0.3">
      <c r="A16" s="26">
        <v>13</v>
      </c>
      <c r="B16" s="23" t="s">
        <v>39</v>
      </c>
      <c r="C16" s="54">
        <v>3</v>
      </c>
      <c r="D16" s="2" t="s">
        <v>4</v>
      </c>
      <c r="E16" s="29"/>
    </row>
    <row r="17" spans="1:5" x14ac:dyDescent="0.3">
      <c r="A17" s="26">
        <v>14</v>
      </c>
      <c r="B17" s="28" t="s">
        <v>40</v>
      </c>
      <c r="C17" s="55">
        <v>2</v>
      </c>
      <c r="D17" s="30" t="s">
        <v>5</v>
      </c>
      <c r="E17" s="29"/>
    </row>
    <row r="18" spans="1:5" x14ac:dyDescent="0.3">
      <c r="A18" s="26">
        <v>15</v>
      </c>
      <c r="B18" s="23" t="s">
        <v>41</v>
      </c>
      <c r="C18" s="54">
        <v>2</v>
      </c>
      <c r="D18" s="2" t="s">
        <v>6</v>
      </c>
      <c r="E18" s="29"/>
    </row>
    <row r="19" spans="1:5" x14ac:dyDescent="0.3">
      <c r="A19" s="26">
        <v>16</v>
      </c>
      <c r="B19" s="28" t="s">
        <v>42</v>
      </c>
      <c r="C19" s="55">
        <v>2</v>
      </c>
      <c r="D19" s="30" t="s">
        <v>7</v>
      </c>
      <c r="E19" s="29"/>
    </row>
    <row r="20" spans="1:5" x14ac:dyDescent="0.3">
      <c r="A20" s="26">
        <v>17</v>
      </c>
      <c r="B20" s="24" t="s">
        <v>43</v>
      </c>
      <c r="C20" s="54">
        <v>2</v>
      </c>
      <c r="D20" s="2" t="s">
        <v>0</v>
      </c>
      <c r="E20" s="29"/>
    </row>
    <row r="21" spans="1:5" x14ac:dyDescent="0.3">
      <c r="A21" s="26">
        <v>18</v>
      </c>
      <c r="B21" s="28" t="s">
        <v>44</v>
      </c>
      <c r="C21" s="55">
        <v>0</v>
      </c>
      <c r="D21" s="30" t="s">
        <v>1</v>
      </c>
      <c r="E21" s="29"/>
    </row>
    <row r="22" spans="1:5" x14ac:dyDescent="0.3">
      <c r="A22" s="26">
        <v>19</v>
      </c>
      <c r="B22" s="23" t="s">
        <v>45</v>
      </c>
      <c r="C22" s="54">
        <v>3</v>
      </c>
      <c r="D22" s="2" t="s">
        <v>2</v>
      </c>
      <c r="E22" s="29"/>
    </row>
    <row r="23" spans="1:5" x14ac:dyDescent="0.3">
      <c r="A23" s="26">
        <v>20</v>
      </c>
      <c r="B23" s="28" t="s">
        <v>46</v>
      </c>
      <c r="C23" s="55">
        <v>3</v>
      </c>
      <c r="D23" s="30" t="s">
        <v>3</v>
      </c>
      <c r="E23" s="29"/>
    </row>
    <row r="24" spans="1:5" x14ac:dyDescent="0.3">
      <c r="A24" s="26">
        <v>21</v>
      </c>
      <c r="B24" s="23" t="s">
        <v>47</v>
      </c>
      <c r="C24" s="54">
        <v>3</v>
      </c>
      <c r="D24" s="2" t="s">
        <v>4</v>
      </c>
      <c r="E24" s="29"/>
    </row>
    <row r="25" spans="1:5" x14ac:dyDescent="0.3">
      <c r="A25" s="26">
        <v>22</v>
      </c>
      <c r="B25" s="28" t="s">
        <v>48</v>
      </c>
      <c r="C25" s="55">
        <v>4</v>
      </c>
      <c r="D25" s="30" t="s">
        <v>5</v>
      </c>
      <c r="E25" s="29"/>
    </row>
    <row r="26" spans="1:5" x14ac:dyDescent="0.3">
      <c r="A26" s="26">
        <v>23</v>
      </c>
      <c r="B26" s="23" t="s">
        <v>49</v>
      </c>
      <c r="C26" s="54">
        <v>3</v>
      </c>
      <c r="D26" s="2" t="s">
        <v>6</v>
      </c>
      <c r="E26" s="29"/>
    </row>
    <row r="27" spans="1:5" x14ac:dyDescent="0.3">
      <c r="A27" s="26">
        <v>24</v>
      </c>
      <c r="B27" s="28" t="s">
        <v>50</v>
      </c>
      <c r="C27" s="55">
        <v>2</v>
      </c>
      <c r="D27" s="30" t="s">
        <v>7</v>
      </c>
      <c r="E27" s="29"/>
    </row>
    <row r="28" spans="1:5" x14ac:dyDescent="0.3">
      <c r="A28" s="26">
        <v>25</v>
      </c>
      <c r="B28" s="23" t="s">
        <v>51</v>
      </c>
      <c r="C28" s="54">
        <v>1</v>
      </c>
      <c r="D28" s="2" t="s">
        <v>0</v>
      </c>
      <c r="E28" s="29"/>
    </row>
    <row r="29" spans="1:5" x14ac:dyDescent="0.3">
      <c r="A29" s="26">
        <v>26</v>
      </c>
      <c r="B29" s="28" t="s">
        <v>52</v>
      </c>
      <c r="C29" s="55">
        <v>0</v>
      </c>
      <c r="D29" s="30" t="s">
        <v>1</v>
      </c>
      <c r="E29" s="29"/>
    </row>
    <row r="30" spans="1:5" x14ac:dyDescent="0.3">
      <c r="A30" s="26">
        <v>27</v>
      </c>
      <c r="B30" s="23" t="s">
        <v>53</v>
      </c>
      <c r="C30" s="54">
        <v>2</v>
      </c>
      <c r="D30" s="2" t="s">
        <v>2</v>
      </c>
      <c r="E30" s="29"/>
    </row>
    <row r="31" spans="1:5" x14ac:dyDescent="0.3">
      <c r="A31" s="26">
        <v>28</v>
      </c>
      <c r="B31" s="28" t="s">
        <v>54</v>
      </c>
      <c r="C31" s="55">
        <v>3</v>
      </c>
      <c r="D31" s="30" t="s">
        <v>3</v>
      </c>
      <c r="E31" s="29"/>
    </row>
    <row r="32" spans="1:5" x14ac:dyDescent="0.3">
      <c r="A32" s="26">
        <v>29</v>
      </c>
      <c r="B32" s="23" t="s">
        <v>55</v>
      </c>
      <c r="C32" s="54">
        <v>3</v>
      </c>
      <c r="D32" s="2" t="s">
        <v>4</v>
      </c>
      <c r="E32" s="29"/>
    </row>
    <row r="33" spans="1:5" x14ac:dyDescent="0.3">
      <c r="A33" s="26">
        <v>30</v>
      </c>
      <c r="B33" s="28" t="s">
        <v>56</v>
      </c>
      <c r="C33" s="55">
        <v>4</v>
      </c>
      <c r="D33" s="30" t="s">
        <v>5</v>
      </c>
      <c r="E33" s="29"/>
    </row>
    <row r="34" spans="1:5" x14ac:dyDescent="0.3">
      <c r="A34" s="26">
        <v>31</v>
      </c>
      <c r="B34" s="23" t="s">
        <v>57</v>
      </c>
      <c r="C34" s="54">
        <v>4</v>
      </c>
      <c r="D34" s="2" t="s">
        <v>6</v>
      </c>
      <c r="E34" s="29"/>
    </row>
    <row r="35" spans="1:5" x14ac:dyDescent="0.3">
      <c r="A35" s="26">
        <v>32</v>
      </c>
      <c r="B35" s="28" t="s">
        <v>58</v>
      </c>
      <c r="C35" s="55">
        <v>2</v>
      </c>
      <c r="D35" s="30" t="s">
        <v>7</v>
      </c>
      <c r="E35" s="29"/>
    </row>
    <row r="36" spans="1:5" x14ac:dyDescent="0.3">
      <c r="A36" s="26">
        <v>33</v>
      </c>
      <c r="B36" s="24" t="s">
        <v>59</v>
      </c>
      <c r="C36" s="54">
        <v>1</v>
      </c>
      <c r="D36" s="2" t="s">
        <v>0</v>
      </c>
      <c r="E36" s="29"/>
    </row>
    <row r="37" spans="1:5" x14ac:dyDescent="0.3">
      <c r="A37" s="26">
        <v>34</v>
      </c>
      <c r="B37" s="28" t="s">
        <v>60</v>
      </c>
      <c r="C37" s="55">
        <v>2</v>
      </c>
      <c r="D37" s="30" t="s">
        <v>1</v>
      </c>
      <c r="E37" s="29"/>
    </row>
    <row r="38" spans="1:5" x14ac:dyDescent="0.3">
      <c r="A38" s="26">
        <v>35</v>
      </c>
      <c r="B38" s="23" t="s">
        <v>61</v>
      </c>
      <c r="C38" s="54">
        <v>0</v>
      </c>
      <c r="D38" s="2" t="s">
        <v>2</v>
      </c>
      <c r="E38" s="29"/>
    </row>
    <row r="39" spans="1:5" x14ac:dyDescent="0.3">
      <c r="A39" s="26">
        <v>36</v>
      </c>
      <c r="B39" s="28" t="s">
        <v>62</v>
      </c>
      <c r="C39" s="55">
        <v>3</v>
      </c>
      <c r="D39" s="30" t="s">
        <v>3</v>
      </c>
      <c r="E39" s="29"/>
    </row>
    <row r="40" spans="1:5" x14ac:dyDescent="0.3">
      <c r="A40" s="26">
        <v>37</v>
      </c>
      <c r="B40" s="23" t="s">
        <v>63</v>
      </c>
      <c r="C40" s="54">
        <v>3</v>
      </c>
      <c r="D40" s="2" t="s">
        <v>4</v>
      </c>
      <c r="E40" s="29"/>
    </row>
    <row r="41" spans="1:5" x14ac:dyDescent="0.3">
      <c r="A41" s="26">
        <v>38</v>
      </c>
      <c r="B41" s="28" t="s">
        <v>64</v>
      </c>
      <c r="C41" s="55">
        <v>3</v>
      </c>
      <c r="D41" s="30" t="s">
        <v>5</v>
      </c>
      <c r="E41" s="29"/>
    </row>
    <row r="42" spans="1:5" x14ac:dyDescent="0.3">
      <c r="A42" s="26">
        <v>39</v>
      </c>
      <c r="B42" s="23" t="s">
        <v>65</v>
      </c>
      <c r="C42" s="54">
        <v>3</v>
      </c>
      <c r="D42" s="2" t="s">
        <v>6</v>
      </c>
      <c r="E42" s="29"/>
    </row>
    <row r="43" spans="1:5" x14ac:dyDescent="0.3">
      <c r="A43" s="26">
        <v>40</v>
      </c>
      <c r="B43" s="28" t="s">
        <v>66</v>
      </c>
      <c r="C43" s="55">
        <v>1</v>
      </c>
      <c r="D43" s="30" t="s">
        <v>7</v>
      </c>
      <c r="E43" s="29"/>
    </row>
    <row r="44" spans="1:5" x14ac:dyDescent="0.3">
      <c r="A44" s="26">
        <v>41</v>
      </c>
      <c r="B44" s="23" t="s">
        <v>67</v>
      </c>
      <c r="C44" s="54">
        <v>0</v>
      </c>
      <c r="D44" s="2" t="s">
        <v>0</v>
      </c>
      <c r="E44" s="29"/>
    </row>
    <row r="45" spans="1:5" x14ac:dyDescent="0.3">
      <c r="A45" s="26">
        <v>42</v>
      </c>
      <c r="B45" s="28" t="s">
        <v>68</v>
      </c>
      <c r="C45" s="55">
        <v>0</v>
      </c>
      <c r="D45" s="30" t="s">
        <v>1</v>
      </c>
      <c r="E45" s="29"/>
    </row>
    <row r="46" spans="1:5" x14ac:dyDescent="0.3">
      <c r="A46" s="26">
        <v>43</v>
      </c>
      <c r="B46" s="23" t="s">
        <v>69</v>
      </c>
      <c r="C46" s="54">
        <v>3</v>
      </c>
      <c r="D46" s="2" t="s">
        <v>2</v>
      </c>
      <c r="E46" s="29"/>
    </row>
    <row r="47" spans="1:5" x14ac:dyDescent="0.3">
      <c r="A47" s="26">
        <v>44</v>
      </c>
      <c r="B47" s="28" t="s">
        <v>70</v>
      </c>
      <c r="C47" s="55">
        <v>2</v>
      </c>
      <c r="D47" s="30" t="s">
        <v>3</v>
      </c>
      <c r="E47" s="29"/>
    </row>
    <row r="48" spans="1:5" x14ac:dyDescent="0.3">
      <c r="A48" s="26">
        <v>45</v>
      </c>
      <c r="B48" s="23" t="s">
        <v>71</v>
      </c>
      <c r="C48" s="54">
        <v>3</v>
      </c>
      <c r="D48" s="2" t="s">
        <v>4</v>
      </c>
      <c r="E48" s="29"/>
    </row>
    <row r="49" spans="1:5" x14ac:dyDescent="0.3">
      <c r="A49" s="26">
        <v>46</v>
      </c>
      <c r="B49" s="28" t="s">
        <v>72</v>
      </c>
      <c r="C49" s="55">
        <v>2</v>
      </c>
      <c r="D49" s="30" t="s">
        <v>5</v>
      </c>
      <c r="E49" s="29"/>
    </row>
    <row r="50" spans="1:5" x14ac:dyDescent="0.3">
      <c r="A50" s="26">
        <v>47</v>
      </c>
      <c r="B50" s="23" t="s">
        <v>73</v>
      </c>
      <c r="C50" s="54">
        <v>1</v>
      </c>
      <c r="D50" s="2" t="s">
        <v>6</v>
      </c>
      <c r="E50" s="29"/>
    </row>
    <row r="51" spans="1:5" x14ac:dyDescent="0.3">
      <c r="A51" s="26">
        <v>48</v>
      </c>
      <c r="B51" s="28" t="s">
        <v>74</v>
      </c>
      <c r="C51" s="55">
        <v>2</v>
      </c>
      <c r="D51" s="30" t="s">
        <v>7</v>
      </c>
      <c r="E51" s="29"/>
    </row>
    <row r="52" spans="1:5" x14ac:dyDescent="0.3">
      <c r="A52" s="26">
        <v>49</v>
      </c>
      <c r="B52" s="24" t="s">
        <v>75</v>
      </c>
      <c r="C52" s="54">
        <v>0</v>
      </c>
      <c r="D52" s="2" t="s">
        <v>0</v>
      </c>
      <c r="E52" s="29"/>
    </row>
    <row r="53" spans="1:5" x14ac:dyDescent="0.3">
      <c r="A53" s="26">
        <v>50</v>
      </c>
      <c r="B53" s="28" t="s">
        <v>76</v>
      </c>
      <c r="C53" s="55">
        <v>3</v>
      </c>
      <c r="D53" s="30" t="s">
        <v>1</v>
      </c>
      <c r="E53" s="29"/>
    </row>
    <row r="54" spans="1:5" x14ac:dyDescent="0.3">
      <c r="A54" s="26">
        <v>51</v>
      </c>
      <c r="B54" s="23" t="s">
        <v>77</v>
      </c>
      <c r="C54" s="54">
        <v>2</v>
      </c>
      <c r="D54" s="2" t="s">
        <v>2</v>
      </c>
      <c r="E54" s="29"/>
    </row>
    <row r="55" spans="1:5" x14ac:dyDescent="0.3">
      <c r="A55" s="26">
        <v>52</v>
      </c>
      <c r="B55" s="28" t="s">
        <v>78</v>
      </c>
      <c r="C55" s="55">
        <v>2</v>
      </c>
      <c r="D55" s="30" t="s">
        <v>3</v>
      </c>
      <c r="E55" s="29"/>
    </row>
    <row r="56" spans="1:5" x14ac:dyDescent="0.3">
      <c r="A56" s="26">
        <v>53</v>
      </c>
      <c r="B56" s="23" t="s">
        <v>79</v>
      </c>
      <c r="C56" s="54">
        <v>3</v>
      </c>
      <c r="D56" s="2" t="s">
        <v>4</v>
      </c>
      <c r="E56" s="29"/>
    </row>
    <row r="57" spans="1:5" x14ac:dyDescent="0.3">
      <c r="A57" s="26">
        <v>54</v>
      </c>
      <c r="B57" s="28" t="s">
        <v>80</v>
      </c>
      <c r="C57" s="55">
        <v>3</v>
      </c>
      <c r="D57" s="30" t="s">
        <v>5</v>
      </c>
      <c r="E57" s="29"/>
    </row>
    <row r="58" spans="1:5" x14ac:dyDescent="0.3">
      <c r="A58" s="26">
        <v>55</v>
      </c>
      <c r="B58" s="23" t="s">
        <v>81</v>
      </c>
      <c r="C58" s="54">
        <v>2</v>
      </c>
      <c r="D58" s="2" t="s">
        <v>6</v>
      </c>
      <c r="E58" s="29"/>
    </row>
    <row r="59" spans="1:5" x14ac:dyDescent="0.3">
      <c r="A59" s="26">
        <v>56</v>
      </c>
      <c r="B59" s="28" t="s">
        <v>82</v>
      </c>
      <c r="C59" s="55">
        <v>2</v>
      </c>
      <c r="D59" s="30" t="s">
        <v>7</v>
      </c>
      <c r="E59" s="29"/>
    </row>
    <row r="60" spans="1:5" x14ac:dyDescent="0.3">
      <c r="A60" s="26">
        <v>57</v>
      </c>
      <c r="B60" s="23" t="s">
        <v>83</v>
      </c>
      <c r="C60" s="54">
        <v>0</v>
      </c>
      <c r="D60" s="2" t="s">
        <v>0</v>
      </c>
      <c r="E60" s="33">
        <f>AVERAGE(C4,C12,C20,C28,C36,C44,C52,C60)</f>
        <v>0.75</v>
      </c>
    </row>
    <row r="61" spans="1:5" x14ac:dyDescent="0.3">
      <c r="A61" s="26">
        <v>58</v>
      </c>
      <c r="B61" s="28" t="s">
        <v>84</v>
      </c>
      <c r="C61" s="55">
        <v>2</v>
      </c>
      <c r="D61" s="30" t="s">
        <v>1</v>
      </c>
      <c r="E61" s="33">
        <f t="shared" ref="E61:E67" si="0">AVERAGE(C5,C13,C21,C29,C37,C45,C53,C61)</f>
        <v>1.125</v>
      </c>
    </row>
    <row r="62" spans="1:5" x14ac:dyDescent="0.3">
      <c r="A62" s="26">
        <v>59</v>
      </c>
      <c r="B62" s="23" t="s">
        <v>85</v>
      </c>
      <c r="C62" s="54">
        <v>3</v>
      </c>
      <c r="D62" s="2" t="s">
        <v>2</v>
      </c>
      <c r="E62" s="33">
        <f t="shared" si="0"/>
        <v>2.125</v>
      </c>
    </row>
    <row r="63" spans="1:5" x14ac:dyDescent="0.3">
      <c r="A63" s="26">
        <v>60</v>
      </c>
      <c r="B63" s="28" t="s">
        <v>86</v>
      </c>
      <c r="C63" s="55">
        <v>3</v>
      </c>
      <c r="D63" s="30" t="s">
        <v>3</v>
      </c>
      <c r="E63" s="33">
        <f t="shared" si="0"/>
        <v>2.625</v>
      </c>
    </row>
    <row r="64" spans="1:5" x14ac:dyDescent="0.3">
      <c r="A64" s="26">
        <v>61</v>
      </c>
      <c r="B64" s="23" t="s">
        <v>87</v>
      </c>
      <c r="C64" s="54">
        <v>4</v>
      </c>
      <c r="D64" s="2" t="s">
        <v>4</v>
      </c>
      <c r="E64" s="33">
        <f t="shared" si="0"/>
        <v>3.125</v>
      </c>
    </row>
    <row r="65" spans="1:5" x14ac:dyDescent="0.3">
      <c r="A65" s="26">
        <v>62</v>
      </c>
      <c r="B65" s="28" t="s">
        <v>88</v>
      </c>
      <c r="C65" s="55">
        <v>3</v>
      </c>
      <c r="D65" s="30" t="s">
        <v>5</v>
      </c>
      <c r="E65" s="33">
        <f t="shared" si="0"/>
        <v>3.125</v>
      </c>
    </row>
    <row r="66" spans="1:5" x14ac:dyDescent="0.3">
      <c r="A66" s="26">
        <v>63</v>
      </c>
      <c r="B66" s="23" t="s">
        <v>89</v>
      </c>
      <c r="C66" s="54">
        <v>2</v>
      </c>
      <c r="D66" s="2" t="s">
        <v>6</v>
      </c>
      <c r="E66" s="33">
        <f t="shared" si="0"/>
        <v>2.625</v>
      </c>
    </row>
    <row r="67" spans="1:5" x14ac:dyDescent="0.3">
      <c r="A67" s="26">
        <v>64</v>
      </c>
      <c r="B67" s="28" t="s">
        <v>90</v>
      </c>
      <c r="C67" s="55">
        <v>1</v>
      </c>
      <c r="D67" s="30" t="s">
        <v>7</v>
      </c>
      <c r="E67" s="33">
        <f t="shared" si="0"/>
        <v>1.75</v>
      </c>
    </row>
  </sheetData>
  <sortState xmlns:xlrd2="http://schemas.microsoft.com/office/spreadsheetml/2017/richdata2" ref="A4:E67">
    <sortCondition ref="A3:A67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87A2-871A-4036-A4FA-4B04F557452C}">
  <dimension ref="A1:L95"/>
  <sheetViews>
    <sheetView tabSelected="1" zoomScale="115" zoomScaleNormal="115" workbookViewId="0">
      <selection activeCell="A2" sqref="A2"/>
    </sheetView>
  </sheetViews>
  <sheetFormatPr defaultColWidth="9.109375" defaultRowHeight="14.4" x14ac:dyDescent="0.3"/>
  <cols>
    <col min="1" max="1" width="9.88671875" style="2" customWidth="1"/>
    <col min="2" max="2" width="10.88671875" style="11" customWidth="1"/>
    <col min="3" max="3" width="12" style="10" customWidth="1"/>
    <col min="4" max="4" width="9.44140625" style="10" customWidth="1"/>
    <col min="5" max="8" width="5.6640625" style="10" customWidth="1"/>
    <col min="9" max="10" width="8.33203125" style="10" customWidth="1"/>
    <col min="11" max="12" width="7.5546875" style="10" customWidth="1"/>
    <col min="13" max="16384" width="9.109375" style="9"/>
  </cols>
  <sheetData>
    <row r="1" spans="1:12" s="4" customFormat="1" x14ac:dyDescent="0.3">
      <c r="A1" s="34" t="s">
        <v>94</v>
      </c>
      <c r="B1" s="5"/>
    </row>
    <row r="2" spans="1:12" s="8" customFormat="1" x14ac:dyDescent="0.3">
      <c r="A2" s="35" t="s">
        <v>95</v>
      </c>
    </row>
    <row r="3" spans="1:12" ht="13.5" customHeight="1" x14ac:dyDescent="0.3">
      <c r="A3" s="1" t="s">
        <v>15</v>
      </c>
      <c r="B3" s="14" t="s">
        <v>8</v>
      </c>
      <c r="C3" s="6" t="s">
        <v>19</v>
      </c>
      <c r="D3" s="15" t="s">
        <v>18</v>
      </c>
      <c r="E3" s="12" t="s">
        <v>24</v>
      </c>
      <c r="F3" s="12" t="s">
        <v>23</v>
      </c>
      <c r="G3" s="12" t="s">
        <v>24</v>
      </c>
      <c r="H3" s="12" t="s">
        <v>23</v>
      </c>
      <c r="I3" s="12" t="s">
        <v>25</v>
      </c>
      <c r="J3" s="12" t="s">
        <v>20</v>
      </c>
      <c r="K3" s="12" t="s">
        <v>24</v>
      </c>
      <c r="L3" s="12" t="s">
        <v>23</v>
      </c>
    </row>
    <row r="4" spans="1:12" ht="15" customHeight="1" x14ac:dyDescent="0.3">
      <c r="A4" s="3" t="s">
        <v>0</v>
      </c>
      <c r="B4" s="15" t="s">
        <v>14</v>
      </c>
      <c r="C4" s="7">
        <f>'IEI responses'!E60</f>
        <v>0.75</v>
      </c>
      <c r="D4" s="47">
        <v>2</v>
      </c>
      <c r="E4" s="16">
        <f>C4*I4</f>
        <v>7.5000000000000002E-4</v>
      </c>
      <c r="F4" s="16">
        <f>C4*J4</f>
        <v>0.74924999999999997</v>
      </c>
      <c r="G4" s="16">
        <f>D4*I4</f>
        <v>2E-3</v>
      </c>
      <c r="H4" s="16">
        <f>D4*J4</f>
        <v>1.998</v>
      </c>
      <c r="I4" s="13">
        <v>1E-3</v>
      </c>
      <c r="J4" s="13">
        <v>0.999</v>
      </c>
      <c r="K4" s="13">
        <v>4.0000000000000001E-3</v>
      </c>
      <c r="L4" s="13">
        <v>3.996</v>
      </c>
    </row>
    <row r="5" spans="1:12" ht="15.75" customHeight="1" x14ac:dyDescent="0.3">
      <c r="A5" s="3" t="s">
        <v>1</v>
      </c>
      <c r="B5" s="15" t="s">
        <v>12</v>
      </c>
      <c r="C5" s="7">
        <f>'IEI responses'!E61</f>
        <v>1.125</v>
      </c>
      <c r="D5" s="47">
        <v>1.21</v>
      </c>
      <c r="E5" s="16">
        <f>C11*I5</f>
        <v>1.23725</v>
      </c>
      <c r="F5" s="16">
        <f>C11*J5</f>
        <v>1.23725</v>
      </c>
      <c r="G5" s="16">
        <f>D11*I5</f>
        <v>1.70387</v>
      </c>
      <c r="H5" s="16">
        <f>D11*J5</f>
        <v>1.70387</v>
      </c>
      <c r="I5" s="13">
        <v>0.70699999999999996</v>
      </c>
      <c r="J5" s="13">
        <v>0.70699999999999996</v>
      </c>
      <c r="K5" s="13">
        <v>-2.8279999999999998</v>
      </c>
      <c r="L5" s="13">
        <v>2.8279999999999998</v>
      </c>
    </row>
    <row r="6" spans="1:12" ht="15.75" customHeight="1" x14ac:dyDescent="0.3">
      <c r="A6" s="3" t="s">
        <v>2</v>
      </c>
      <c r="B6" s="15" t="s">
        <v>16</v>
      </c>
      <c r="C6" s="7">
        <f>'IEI responses'!E62</f>
        <v>2.125</v>
      </c>
      <c r="D6" s="47">
        <v>0.91</v>
      </c>
      <c r="E6" s="16">
        <f>C10*I6</f>
        <v>2.6223749999999999</v>
      </c>
      <c r="F6" s="16">
        <f>C10*J6</f>
        <v>2.6250000000000002E-3</v>
      </c>
      <c r="G6" s="16">
        <f>D10*I6</f>
        <v>2.6973000000000003</v>
      </c>
      <c r="H6" s="16">
        <f>D10*J6</f>
        <v>2.7000000000000001E-3</v>
      </c>
      <c r="I6" s="13">
        <v>0.999</v>
      </c>
      <c r="J6" s="13">
        <v>1E-3</v>
      </c>
      <c r="K6" s="13">
        <v>-3.996</v>
      </c>
      <c r="L6" s="13">
        <v>4.0000000000000001E-3</v>
      </c>
    </row>
    <row r="7" spans="1:12" ht="15.75" customHeight="1" x14ac:dyDescent="0.3">
      <c r="A7" s="3" t="s">
        <v>3</v>
      </c>
      <c r="B7" s="15" t="s">
        <v>11</v>
      </c>
      <c r="C7" s="7">
        <f>'IEI responses'!E63</f>
        <v>2.625</v>
      </c>
      <c r="D7" s="47">
        <v>1.18</v>
      </c>
      <c r="E7" s="16">
        <f>C9*I7</f>
        <v>2.2093750000000001</v>
      </c>
      <c r="F7" s="16">
        <f>C9*J7</f>
        <v>-2.2093750000000001</v>
      </c>
      <c r="G7" s="16">
        <f>D9*I7</f>
        <v>1.8594099999999998</v>
      </c>
      <c r="H7" s="16">
        <f>D9*J7</f>
        <v>-1.8594099999999998</v>
      </c>
      <c r="I7" s="13">
        <v>0.70699999999999996</v>
      </c>
      <c r="J7" s="13">
        <v>-0.70699999999999996</v>
      </c>
      <c r="K7" s="13">
        <v>-2.8279999999999998</v>
      </c>
      <c r="L7" s="13">
        <v>-2.8279999999999998</v>
      </c>
    </row>
    <row r="8" spans="1:12" ht="15.75" customHeight="1" x14ac:dyDescent="0.3">
      <c r="A8" s="3" t="s">
        <v>4</v>
      </c>
      <c r="B8" s="15" t="s">
        <v>13</v>
      </c>
      <c r="C8" s="7">
        <f>'IEI responses'!E64</f>
        <v>3.125</v>
      </c>
      <c r="D8" s="47">
        <v>2.0299999999999998</v>
      </c>
      <c r="E8" s="16">
        <f>C8*I8</f>
        <v>3.1250000000000002E-3</v>
      </c>
      <c r="F8" s="16">
        <f>C8*J8</f>
        <v>-3.1218750000000002</v>
      </c>
      <c r="G8" s="16">
        <f>D8*I8</f>
        <v>2.0299999999999997E-3</v>
      </c>
      <c r="H8" s="16">
        <f>D8*J8</f>
        <v>-2.0279699999999998</v>
      </c>
      <c r="I8" s="13">
        <v>1E-3</v>
      </c>
      <c r="J8" s="13">
        <v>-0.999</v>
      </c>
      <c r="K8" s="13">
        <v>4.0000000000000001E-3</v>
      </c>
      <c r="L8" s="13">
        <v>-3.996</v>
      </c>
    </row>
    <row r="9" spans="1:12" ht="15.75" customHeight="1" x14ac:dyDescent="0.3">
      <c r="A9" s="3" t="s">
        <v>5</v>
      </c>
      <c r="B9" s="15" t="s">
        <v>9</v>
      </c>
      <c r="C9" s="7">
        <f>'IEI responses'!E65</f>
        <v>3.125</v>
      </c>
      <c r="D9" s="47">
        <v>2.63</v>
      </c>
      <c r="E9" s="16">
        <f>C7*I9</f>
        <v>-1.8558749999999999</v>
      </c>
      <c r="F9" s="16">
        <f>C7*J9</f>
        <v>-1.8558749999999999</v>
      </c>
      <c r="G9" s="16">
        <f>D7*I9</f>
        <v>-0.83425999999999989</v>
      </c>
      <c r="H9" s="16">
        <f>D7*J9</f>
        <v>-0.83425999999999989</v>
      </c>
      <c r="I9" s="13">
        <v>-0.70699999999999996</v>
      </c>
      <c r="J9" s="13">
        <v>-0.70699999999999996</v>
      </c>
      <c r="K9" s="13">
        <v>2.8279999999999998</v>
      </c>
      <c r="L9" s="13">
        <v>-2.8279999999999998</v>
      </c>
    </row>
    <row r="10" spans="1:12" ht="15.75" customHeight="1" x14ac:dyDescent="0.3">
      <c r="A10" s="3" t="s">
        <v>6</v>
      </c>
      <c r="B10" s="15" t="s">
        <v>17</v>
      </c>
      <c r="C10" s="7">
        <f>'IEI responses'!E66</f>
        <v>2.625</v>
      </c>
      <c r="D10" s="47">
        <v>2.7</v>
      </c>
      <c r="E10" s="16">
        <f>C6*I10</f>
        <v>-2.1228750000000001</v>
      </c>
      <c r="F10" s="16">
        <f>C6*J10</f>
        <v>2.1250000000000002E-3</v>
      </c>
      <c r="G10" s="16">
        <f>D6*I10</f>
        <v>-0.90909000000000006</v>
      </c>
      <c r="H10" s="16">
        <f>D6*J10</f>
        <v>9.1E-4</v>
      </c>
      <c r="I10" s="13">
        <v>-0.999</v>
      </c>
      <c r="J10" s="13">
        <v>1E-3</v>
      </c>
      <c r="K10" s="13">
        <v>3.996</v>
      </c>
      <c r="L10" s="13">
        <v>4.0000000000000001E-3</v>
      </c>
    </row>
    <row r="11" spans="1:12" ht="15.75" customHeight="1" x14ac:dyDescent="0.3">
      <c r="A11" s="3" t="s">
        <v>7</v>
      </c>
      <c r="B11" s="15" t="s">
        <v>10</v>
      </c>
      <c r="C11" s="7">
        <f>'IEI responses'!E67</f>
        <v>1.75</v>
      </c>
      <c r="D11" s="47">
        <v>2.41</v>
      </c>
      <c r="E11" s="16">
        <f>C5*I11</f>
        <v>-0.79537499999999994</v>
      </c>
      <c r="F11" s="16">
        <f>C5*J11</f>
        <v>0.79537499999999994</v>
      </c>
      <c r="G11" s="16">
        <f>D5*I11</f>
        <v>-0.85546999999999995</v>
      </c>
      <c r="H11" s="16">
        <f>D5*J11</f>
        <v>0.85546999999999995</v>
      </c>
      <c r="I11" s="13">
        <v>-0.70699999999999996</v>
      </c>
      <c r="J11" s="13">
        <v>0.70699999999999996</v>
      </c>
      <c r="K11" s="13">
        <v>2.8279999999999998</v>
      </c>
      <c r="L11" s="13">
        <v>2.8279999999999998</v>
      </c>
    </row>
    <row r="12" spans="1:12" ht="15" customHeight="1" x14ac:dyDescent="0.3">
      <c r="A12" s="3" t="s">
        <v>0</v>
      </c>
      <c r="B12" s="15" t="s">
        <v>14</v>
      </c>
      <c r="C12" s="7">
        <f>'IEI responses'!E60</f>
        <v>0.75</v>
      </c>
      <c r="D12" s="47">
        <v>2</v>
      </c>
      <c r="E12" s="16">
        <f>C12*I12</f>
        <v>7.5000000000000002E-4</v>
      </c>
      <c r="F12" s="16">
        <f>C12*J12</f>
        <v>0.74924999999999997</v>
      </c>
      <c r="G12" s="16">
        <f>D12*I12</f>
        <v>2E-3</v>
      </c>
      <c r="H12" s="16">
        <f>D12*J12</f>
        <v>1.998</v>
      </c>
      <c r="I12" s="13">
        <v>1E-3</v>
      </c>
      <c r="J12" s="13">
        <v>0.999</v>
      </c>
      <c r="K12" s="13">
        <v>4.0000000000000001E-3</v>
      </c>
      <c r="L12" s="13">
        <v>3.996</v>
      </c>
    </row>
    <row r="13" spans="1:12" ht="15.75" customHeight="1" x14ac:dyDescent="0.3">
      <c r="A13" s="10"/>
      <c r="B13" s="10"/>
      <c r="I13" s="9"/>
      <c r="J13" s="9"/>
      <c r="K13" s="9"/>
      <c r="L13" s="9"/>
    </row>
    <row r="14" spans="1:12" ht="15.75" customHeight="1" x14ac:dyDescent="0.3">
      <c r="A14" s="17" t="s">
        <v>26</v>
      </c>
      <c r="C14" s="18"/>
      <c r="D14" s="18"/>
      <c r="E14" s="9"/>
      <c r="F14" s="9"/>
      <c r="G14" s="9"/>
      <c r="H14" s="9"/>
      <c r="I14" s="9"/>
      <c r="J14" s="9"/>
      <c r="K14" s="9"/>
      <c r="L14" s="9"/>
    </row>
    <row r="15" spans="1:12" ht="15.75" customHeight="1" x14ac:dyDescent="0.3">
      <c r="A15" s="19" t="s">
        <v>21</v>
      </c>
      <c r="B15" s="22">
        <v>0</v>
      </c>
      <c r="C15" s="20">
        <f>0.25*(C10-C6+0.707*C11+0.707*C9-0.707*C5-0.707*C7)</f>
        <v>0.32384375000000004</v>
      </c>
      <c r="D15" s="20"/>
      <c r="E15" s="9"/>
      <c r="F15" s="9"/>
      <c r="G15" s="9"/>
      <c r="H15" s="9"/>
      <c r="I15" s="9"/>
      <c r="J15" s="9"/>
      <c r="K15" s="9"/>
      <c r="L15" s="9"/>
    </row>
    <row r="16" spans="1:12" ht="15.75" customHeight="1" x14ac:dyDescent="0.3">
      <c r="A16" s="19" t="s">
        <v>22</v>
      </c>
      <c r="B16" s="22">
        <v>0</v>
      </c>
      <c r="C16" s="20">
        <f>0.25*(C4-C8+0.707*C11+0.707*C5-0.707*C9-0.707*C7)</f>
        <v>-1.1019062500000001</v>
      </c>
      <c r="D16" s="20"/>
      <c r="E16" s="21"/>
      <c r="F16" s="9"/>
      <c r="G16" s="9"/>
      <c r="H16" s="9"/>
      <c r="I16" s="9"/>
      <c r="J16" s="9"/>
      <c r="K16" s="9"/>
      <c r="L16" s="9"/>
    </row>
    <row r="17" spans="1:12" ht="15.75" customHeight="1" x14ac:dyDescent="0.3">
      <c r="L17" s="9"/>
    </row>
    <row r="18" spans="1:12" ht="15.75" customHeight="1" x14ac:dyDescent="0.3">
      <c r="A18" s="17" t="s">
        <v>101</v>
      </c>
      <c r="C18" s="18"/>
      <c r="D18" s="45"/>
      <c r="E18" s="45"/>
      <c r="F18" s="45"/>
      <c r="L18" s="9"/>
    </row>
    <row r="19" spans="1:12" ht="15.75" customHeight="1" x14ac:dyDescent="0.3">
      <c r="A19" s="19" t="s">
        <v>21</v>
      </c>
      <c r="B19" s="22">
        <v>0</v>
      </c>
      <c r="C19" s="20">
        <f>0.25*(D10-D6+0.707*D11+0.707*D9-0.707*D5-0.707*D7)</f>
        <v>0.91588749999999985</v>
      </c>
      <c r="D19" s="46"/>
      <c r="L19" s="9"/>
    </row>
    <row r="20" spans="1:12" ht="16.5" customHeight="1" x14ac:dyDescent="0.3">
      <c r="A20" s="19" t="s">
        <v>22</v>
      </c>
      <c r="B20" s="22">
        <v>0</v>
      </c>
      <c r="C20" s="20">
        <f>0.25*(D4-D8+0.707*D11+0.707*D5-0.707*D9-0.707*D7)</f>
        <v>-4.1082499999999827E-2</v>
      </c>
      <c r="D20" s="44"/>
      <c r="L20" s="9"/>
    </row>
    <row r="21" spans="1:12" ht="15.75" customHeight="1" x14ac:dyDescent="0.3">
      <c r="C21" s="46"/>
      <c r="D21" s="46"/>
      <c r="L21" s="9"/>
    </row>
    <row r="22" spans="1:12" x14ac:dyDescent="0.3">
      <c r="C22" s="46"/>
      <c r="D22" s="44"/>
      <c r="L22" s="9"/>
    </row>
    <row r="23" spans="1:12" ht="13.5" customHeight="1" x14ac:dyDescent="0.3">
      <c r="C23" s="46"/>
      <c r="D23" s="46"/>
      <c r="L23" s="9"/>
    </row>
    <row r="24" spans="1:12" ht="14.25" customHeight="1" x14ac:dyDescent="0.3">
      <c r="C24" s="46"/>
      <c r="D24" s="44"/>
      <c r="L24" s="9"/>
    </row>
    <row r="25" spans="1:12" ht="16.5" customHeight="1" x14ac:dyDescent="0.3">
      <c r="C25" s="46"/>
      <c r="D25" s="46"/>
      <c r="L25" s="9"/>
    </row>
    <row r="26" spans="1:12" ht="15.75" customHeight="1" x14ac:dyDescent="0.3">
      <c r="C26" s="46"/>
      <c r="D26" s="44"/>
      <c r="L26" s="9"/>
    </row>
    <row r="27" spans="1:12" ht="15.75" customHeight="1" x14ac:dyDescent="0.3">
      <c r="C27" s="44"/>
      <c r="D27" s="46"/>
      <c r="L27" s="9"/>
    </row>
    <row r="28" spans="1:12" ht="15.75" customHeight="1" x14ac:dyDescent="0.3">
      <c r="L28" s="9"/>
    </row>
    <row r="29" spans="1:12" ht="15.75" customHeight="1" x14ac:dyDescent="0.3">
      <c r="L29" s="9"/>
    </row>
    <row r="30" spans="1:12" ht="15.75" customHeight="1" x14ac:dyDescent="0.3"/>
    <row r="31" spans="1:12" ht="15.75" customHeight="1" x14ac:dyDescent="0.3"/>
    <row r="32" spans="1:12" ht="15.75" customHeight="1" x14ac:dyDescent="0.3"/>
    <row r="33" ht="16.5" customHeight="1" x14ac:dyDescent="0.3"/>
    <row r="34" ht="13.5" customHeight="1" x14ac:dyDescent="0.3"/>
    <row r="35" ht="13.5" customHeight="1" x14ac:dyDescent="0.3"/>
    <row r="36" ht="13.5" customHeight="1" x14ac:dyDescent="0.3"/>
    <row r="50" ht="13.5" customHeight="1" x14ac:dyDescent="0.3"/>
    <row r="54" ht="13.5" customHeight="1" x14ac:dyDescent="0.3"/>
    <row r="55" ht="12.75" customHeight="1" x14ac:dyDescent="0.3"/>
    <row r="57" ht="14.25" customHeight="1" x14ac:dyDescent="0.3"/>
    <row r="74" ht="13.5" customHeight="1" x14ac:dyDescent="0.3"/>
    <row r="75" ht="12.75" customHeight="1" x14ac:dyDescent="0.3"/>
    <row r="94" ht="13.5" customHeight="1" x14ac:dyDescent="0.3"/>
    <row r="95" ht="12.75" customHeight="1" x14ac:dyDescent="0.3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6948-76C0-4DFF-9AFC-24C8AB347EB6}">
  <dimension ref="A1:S28"/>
  <sheetViews>
    <sheetView zoomScaleNormal="100" workbookViewId="0">
      <selection activeCell="A2" sqref="A2"/>
    </sheetView>
  </sheetViews>
  <sheetFormatPr defaultColWidth="9.109375" defaultRowHeight="14.4" x14ac:dyDescent="0.3"/>
  <cols>
    <col min="1" max="1" width="9.88671875" style="43" customWidth="1"/>
    <col min="2" max="2" width="10.88671875" style="43" customWidth="1"/>
    <col min="3" max="4" width="10" style="43" customWidth="1"/>
    <col min="5" max="5" width="12" style="43" customWidth="1"/>
    <col min="6" max="6" width="10.77734375" style="43" customWidth="1"/>
    <col min="7" max="7" width="10.5546875" style="43" customWidth="1"/>
    <col min="8" max="8" width="7.5546875" style="41" customWidth="1"/>
    <col min="9" max="16384" width="9.109375" style="41"/>
  </cols>
  <sheetData>
    <row r="1" spans="1:19" s="36" customFormat="1" x14ac:dyDescent="0.3">
      <c r="A1" s="34" t="s">
        <v>94</v>
      </c>
    </row>
    <row r="2" spans="1:19" s="8" customFormat="1" x14ac:dyDescent="0.3">
      <c r="A2" s="35" t="s">
        <v>95</v>
      </c>
    </row>
    <row r="3" spans="1:19" x14ac:dyDescent="0.3">
      <c r="A3" s="37" t="s">
        <v>15</v>
      </c>
      <c r="B3" s="38" t="s">
        <v>8</v>
      </c>
      <c r="C3" s="60" t="s">
        <v>96</v>
      </c>
      <c r="D3" s="60" t="s">
        <v>97</v>
      </c>
      <c r="E3" s="6" t="s">
        <v>19</v>
      </c>
      <c r="F3" s="69" t="s">
        <v>98</v>
      </c>
      <c r="G3" s="72" t="s">
        <v>99</v>
      </c>
      <c r="H3" s="39" t="s">
        <v>110</v>
      </c>
      <c r="I3" s="40"/>
      <c r="J3" s="40"/>
      <c r="K3" s="40"/>
      <c r="L3" s="40"/>
      <c r="M3" s="40"/>
      <c r="N3" s="40"/>
      <c r="P3" s="40"/>
      <c r="Q3" s="40"/>
      <c r="R3" s="40"/>
      <c r="S3" s="40"/>
    </row>
    <row r="4" spans="1:19" ht="28.8" x14ac:dyDescent="0.3">
      <c r="A4" s="3" t="s">
        <v>0</v>
      </c>
      <c r="B4" s="37" t="s">
        <v>100</v>
      </c>
      <c r="C4" s="61">
        <v>2</v>
      </c>
      <c r="D4" s="61">
        <v>0.71</v>
      </c>
      <c r="E4" s="7">
        <f>'IEI responses'!E60</f>
        <v>0.75</v>
      </c>
      <c r="F4" s="70">
        <f t="shared" ref="F4:F12" si="0">(E4-C4)/D4</f>
        <v>-1.7605633802816902</v>
      </c>
      <c r="G4" s="73">
        <f xml:space="preserve"> 50 + (10 *F4)</f>
        <v>32.394366197183096</v>
      </c>
      <c r="H4" s="37" t="s">
        <v>102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ht="28.8" x14ac:dyDescent="0.3">
      <c r="A5" s="3" t="s">
        <v>1</v>
      </c>
      <c r="B5" s="37" t="s">
        <v>12</v>
      </c>
      <c r="C5" s="61">
        <v>1.21</v>
      </c>
      <c r="D5" s="61">
        <v>0.61</v>
      </c>
      <c r="E5" s="7">
        <f>'IEI responses'!E61</f>
        <v>1.125</v>
      </c>
      <c r="F5" s="70">
        <f t="shared" si="0"/>
        <v>-0.1393442622950819</v>
      </c>
      <c r="G5" s="73">
        <f t="shared" ref="G5:G12" si="1" xml:space="preserve"> 50 + (10 *F5)</f>
        <v>48.606557377049178</v>
      </c>
      <c r="H5" s="37" t="s">
        <v>103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28.8" x14ac:dyDescent="0.3">
      <c r="A6" s="3" t="s">
        <v>2</v>
      </c>
      <c r="B6" s="37" t="s">
        <v>16</v>
      </c>
      <c r="C6" s="61">
        <v>0.91</v>
      </c>
      <c r="D6" s="61">
        <v>0.68</v>
      </c>
      <c r="E6" s="7">
        <f>'IEI responses'!E62</f>
        <v>2.125</v>
      </c>
      <c r="F6" s="70">
        <f t="shared" si="0"/>
        <v>1.7867647058823526</v>
      </c>
      <c r="G6" s="73">
        <f t="shared" si="1"/>
        <v>67.867647058823522</v>
      </c>
      <c r="H6" s="37" t="s">
        <v>104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8.8" x14ac:dyDescent="0.3">
      <c r="A7" s="3" t="s">
        <v>3</v>
      </c>
      <c r="B7" s="37" t="s">
        <v>11</v>
      </c>
      <c r="C7" s="61">
        <v>1.18</v>
      </c>
      <c r="D7" s="61">
        <v>0.84</v>
      </c>
      <c r="E7" s="7">
        <f>'IEI responses'!E63</f>
        <v>2.625</v>
      </c>
      <c r="F7" s="70">
        <f t="shared" si="0"/>
        <v>1.7202380952380953</v>
      </c>
      <c r="G7" s="73">
        <f t="shared" si="1"/>
        <v>67.202380952380949</v>
      </c>
      <c r="H7" s="37" t="s">
        <v>105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28.8" x14ac:dyDescent="0.3">
      <c r="A8" s="3" t="s">
        <v>4</v>
      </c>
      <c r="B8" s="37" t="s">
        <v>13</v>
      </c>
      <c r="C8" s="61">
        <v>2.0299999999999998</v>
      </c>
      <c r="D8" s="61">
        <v>0.86</v>
      </c>
      <c r="E8" s="7">
        <f>'IEI responses'!E64</f>
        <v>3.125</v>
      </c>
      <c r="F8" s="70">
        <f t="shared" si="0"/>
        <v>1.2732558139534886</v>
      </c>
      <c r="G8" s="73">
        <f t="shared" si="1"/>
        <v>62.732558139534888</v>
      </c>
      <c r="H8" s="37" t="s">
        <v>106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28.8" x14ac:dyDescent="0.3">
      <c r="A9" s="3" t="s">
        <v>5</v>
      </c>
      <c r="B9" s="37" t="s">
        <v>9</v>
      </c>
      <c r="C9" s="61">
        <v>2.63</v>
      </c>
      <c r="D9" s="61">
        <v>0.6</v>
      </c>
      <c r="E9" s="7">
        <f>'IEI responses'!E65</f>
        <v>3.125</v>
      </c>
      <c r="F9" s="70">
        <f t="shared" si="0"/>
        <v>0.82500000000000018</v>
      </c>
      <c r="G9" s="73">
        <f t="shared" si="1"/>
        <v>58.25</v>
      </c>
      <c r="H9" s="37" t="s">
        <v>107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28.8" x14ac:dyDescent="0.3">
      <c r="A10" s="3" t="s">
        <v>6</v>
      </c>
      <c r="B10" s="37" t="s">
        <v>17</v>
      </c>
      <c r="C10" s="61">
        <v>2.7</v>
      </c>
      <c r="D10" s="61">
        <v>0.66</v>
      </c>
      <c r="E10" s="7">
        <f>'IEI responses'!E66</f>
        <v>2.625</v>
      </c>
      <c r="F10" s="70">
        <f t="shared" si="0"/>
        <v>-0.1136363636363639</v>
      </c>
      <c r="G10" s="73">
        <f t="shared" si="1"/>
        <v>48.86363636363636</v>
      </c>
      <c r="H10" s="37" t="s">
        <v>108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28.8" x14ac:dyDescent="0.3">
      <c r="A11" s="3" t="s">
        <v>7</v>
      </c>
      <c r="B11" s="37" t="s">
        <v>10</v>
      </c>
      <c r="C11" s="61">
        <v>2.41</v>
      </c>
      <c r="D11" s="61">
        <v>0.73</v>
      </c>
      <c r="E11" s="7">
        <f>'IEI responses'!E67</f>
        <v>1.75</v>
      </c>
      <c r="F11" s="70">
        <f t="shared" si="0"/>
        <v>-0.90410958904109606</v>
      </c>
      <c r="G11" s="73">
        <f t="shared" si="1"/>
        <v>40.958904109589042</v>
      </c>
      <c r="H11" s="37" t="s">
        <v>109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8.8" x14ac:dyDescent="0.3">
      <c r="A12" s="3" t="s">
        <v>0</v>
      </c>
      <c r="B12" s="37" t="s">
        <v>100</v>
      </c>
      <c r="C12" s="61">
        <v>2</v>
      </c>
      <c r="D12" s="61">
        <v>0.71</v>
      </c>
      <c r="E12" s="7">
        <f>'IEI responses'!E60</f>
        <v>0.75</v>
      </c>
      <c r="F12" s="70">
        <f t="shared" si="0"/>
        <v>-1.7605633802816902</v>
      </c>
      <c r="G12" s="73">
        <f t="shared" si="1"/>
        <v>32.394366197183096</v>
      </c>
      <c r="H12" s="37" t="s">
        <v>102</v>
      </c>
    </row>
    <row r="13" spans="1:19" x14ac:dyDescent="0.3">
      <c r="A13" s="41"/>
      <c r="B13" s="41"/>
      <c r="C13"/>
      <c r="D13"/>
      <c r="E13" s="17"/>
      <c r="F13" s="71"/>
      <c r="G13"/>
    </row>
    <row r="14" spans="1:19" x14ac:dyDescent="0.3">
      <c r="A14" s="58"/>
      <c r="B14" s="66" t="s">
        <v>21</v>
      </c>
      <c r="C14" s="62">
        <v>3.6545440807148748</v>
      </c>
      <c r="D14" s="62">
        <v>2.2863590834545708</v>
      </c>
      <c r="E14" s="68">
        <f>(E10-E6+0.707*E11+0.707*E9-0.707*E5-0.707*E7)</f>
        <v>1.2953750000000002</v>
      </c>
      <c r="F14" s="74">
        <f t="shared" ref="F14:F15" si="2">(E14-C14)/D14</f>
        <v>-1.0318453902482769</v>
      </c>
      <c r="G14" s="75">
        <f t="shared" ref="G14:G15" si="3" xml:space="preserve"> 50 + (10 *F14)</f>
        <v>39.681546097517227</v>
      </c>
      <c r="H14" s="76" t="s">
        <v>115</v>
      </c>
    </row>
    <row r="15" spans="1:19" x14ac:dyDescent="0.3">
      <c r="A15" s="58"/>
      <c r="B15" s="66" t="s">
        <v>22</v>
      </c>
      <c r="C15" s="62">
        <v>-0.16266028598683965</v>
      </c>
      <c r="D15" s="62">
        <v>2.4588082002714611</v>
      </c>
      <c r="E15" s="68">
        <f>(E4-E8+0.707*E11+0.707*E5-0.707*E9-0.707*E7)</f>
        <v>-4.4076250000000003</v>
      </c>
      <c r="F15" s="74">
        <f t="shared" si="2"/>
        <v>-1.7264318191002055</v>
      </c>
      <c r="G15" s="75">
        <f t="shared" si="3"/>
        <v>32.735681808997946</v>
      </c>
      <c r="H15" s="76" t="s">
        <v>116</v>
      </c>
    </row>
    <row r="16" spans="1:19" x14ac:dyDescent="0.3">
      <c r="A16" s="57"/>
      <c r="B16" s="66" t="s">
        <v>111</v>
      </c>
      <c r="C16" s="62">
        <v>2.7643398769991281</v>
      </c>
      <c r="D16" s="62">
        <v>2.1205205214466263</v>
      </c>
      <c r="E16" s="68">
        <f>SQRT((E14^2)+(E15^2))</f>
        <v>4.5940346680505151</v>
      </c>
      <c r="F16" s="74">
        <f t="shared" ref="F16" si="4">(E16-C16)/D16</f>
        <v>0.86285172557687062</v>
      </c>
      <c r="G16" s="75">
        <f t="shared" ref="G16" si="5" xml:space="preserve"> 50 + (10 *F16)</f>
        <v>58.628517255768706</v>
      </c>
      <c r="H16" s="76" t="s">
        <v>117</v>
      </c>
    </row>
    <row r="17" spans="1:16" x14ac:dyDescent="0.3">
      <c r="A17" s="59"/>
      <c r="B17" s="67" t="s">
        <v>114</v>
      </c>
      <c r="C17" s="63">
        <f>IF(DEGREES(ATAN2(C14,C15))&gt;=0,DEGREES(ATAN2(C14,C15)),360+DEGREES(ATAN2(C14,C15)))</f>
        <v>357.45150129048551</v>
      </c>
      <c r="D17" s="64"/>
      <c r="E17" s="65">
        <f>IF(DEGREES(ATAN2(E14,E15))&gt;=0,DEGREES(ATAN2(E14,E15)),360+DEGREES(ATAN2(E14,E15)))</f>
        <v>286.37775129638669</v>
      </c>
      <c r="F17" s="77"/>
      <c r="G17" s="78">
        <f>IF(DEGREES(ATAN2(F14,F15))&gt;=0,DEGREES(ATAN2(F14,F15)),360+DEGREES(ATAN2(F14,F15)))</f>
        <v>239.13428827126535</v>
      </c>
      <c r="H17" s="79" t="s">
        <v>118</v>
      </c>
    </row>
    <row r="18" spans="1:16" x14ac:dyDescent="0.3">
      <c r="C18" s="42"/>
      <c r="D18" s="42"/>
      <c r="H18" s="48"/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49" t="str">
        <f t="shared" ref="A19:H19" si="6">A3</f>
        <v>Scale</v>
      </c>
      <c r="B19" s="50" t="str">
        <f t="shared" si="6"/>
        <v>Octant</v>
      </c>
      <c r="C19" s="49" t="str">
        <f t="shared" si="6"/>
        <v>Norm M</v>
      </c>
      <c r="D19" s="49" t="str">
        <f t="shared" si="6"/>
        <v>Norm SD</v>
      </c>
      <c r="E19" s="51" t="str">
        <f t="shared" si="6"/>
        <v>Respondent</v>
      </c>
      <c r="F19" s="49" t="str">
        <f t="shared" si="6"/>
        <v>Z-scores</v>
      </c>
      <c r="G19" s="49" t="str">
        <f t="shared" si="6"/>
        <v>T-scores</v>
      </c>
      <c r="H19" s="49" t="str">
        <f t="shared" si="6"/>
        <v>Angle</v>
      </c>
    </row>
    <row r="20" spans="1:16" ht="28.8" x14ac:dyDescent="0.3">
      <c r="A20" s="50" t="str">
        <f t="shared" ref="A20:H20" si="7">A5</f>
        <v>BC</v>
      </c>
      <c r="B20" s="49" t="str">
        <f t="shared" si="7"/>
        <v>135°
(+A-C)</v>
      </c>
      <c r="C20" s="52">
        <f t="shared" si="7"/>
        <v>1.21</v>
      </c>
      <c r="D20" s="52">
        <f t="shared" si="7"/>
        <v>0.61</v>
      </c>
      <c r="E20" s="52">
        <f t="shared" si="7"/>
        <v>1.125</v>
      </c>
      <c r="F20" s="53">
        <f t="shared" si="7"/>
        <v>-0.1393442622950819</v>
      </c>
      <c r="G20" s="53">
        <f t="shared" si="7"/>
        <v>48.606557377049178</v>
      </c>
      <c r="H20" s="49" t="str">
        <f t="shared" si="7"/>
        <v>135°</v>
      </c>
    </row>
    <row r="21" spans="1:16" ht="28.8" x14ac:dyDescent="0.3">
      <c r="A21" s="50" t="str">
        <f t="shared" ref="A21:H21" si="8">A4</f>
        <v>PA</v>
      </c>
      <c r="B21" s="49" t="str">
        <f t="shared" si="8"/>
        <v>90°
(+A)</v>
      </c>
      <c r="C21" s="52">
        <f t="shared" si="8"/>
        <v>2</v>
      </c>
      <c r="D21" s="52">
        <f t="shared" si="8"/>
        <v>0.71</v>
      </c>
      <c r="E21" s="52">
        <f t="shared" si="8"/>
        <v>0.75</v>
      </c>
      <c r="F21" s="53">
        <f t="shared" si="8"/>
        <v>-1.7605633802816902</v>
      </c>
      <c r="G21" s="53">
        <f t="shared" si="8"/>
        <v>32.394366197183096</v>
      </c>
      <c r="H21" s="49" t="str">
        <f t="shared" si="8"/>
        <v>90°</v>
      </c>
    </row>
    <row r="22" spans="1:16" ht="28.8" x14ac:dyDescent="0.3">
      <c r="A22" s="50" t="str">
        <f t="shared" ref="A22:H22" si="9">A11</f>
        <v>NO</v>
      </c>
      <c r="B22" s="49" t="str">
        <f t="shared" si="9"/>
        <v>45°
(+A+C)</v>
      </c>
      <c r="C22" s="52">
        <f t="shared" si="9"/>
        <v>2.41</v>
      </c>
      <c r="D22" s="52">
        <f t="shared" si="9"/>
        <v>0.73</v>
      </c>
      <c r="E22" s="52">
        <f t="shared" si="9"/>
        <v>1.75</v>
      </c>
      <c r="F22" s="53">
        <f t="shared" si="9"/>
        <v>-0.90410958904109606</v>
      </c>
      <c r="G22" s="53">
        <f t="shared" si="9"/>
        <v>40.958904109589042</v>
      </c>
      <c r="H22" s="49" t="str">
        <f t="shared" si="9"/>
        <v>45°</v>
      </c>
    </row>
    <row r="23" spans="1:16" ht="28.8" x14ac:dyDescent="0.3">
      <c r="A23" s="50" t="str">
        <f t="shared" ref="A23:H23" si="10">A10</f>
        <v>LM</v>
      </c>
      <c r="B23" s="49" t="str">
        <f t="shared" si="10"/>
        <v>0°
(+C)</v>
      </c>
      <c r="C23" s="52">
        <f t="shared" si="10"/>
        <v>2.7</v>
      </c>
      <c r="D23" s="52">
        <f t="shared" si="10"/>
        <v>0.66</v>
      </c>
      <c r="E23" s="52">
        <f t="shared" si="10"/>
        <v>2.625</v>
      </c>
      <c r="F23" s="53">
        <f t="shared" si="10"/>
        <v>-0.1136363636363639</v>
      </c>
      <c r="G23" s="53">
        <f t="shared" si="10"/>
        <v>48.86363636363636</v>
      </c>
      <c r="H23" s="49" t="str">
        <f t="shared" si="10"/>
        <v>0°</v>
      </c>
    </row>
    <row r="24" spans="1:16" ht="28.8" x14ac:dyDescent="0.3">
      <c r="A24" s="50" t="str">
        <f t="shared" ref="A24:H24" si="11">A9</f>
        <v>JK</v>
      </c>
      <c r="B24" s="49" t="str">
        <f t="shared" si="11"/>
        <v>315°
(-A+C)</v>
      </c>
      <c r="C24" s="52">
        <f t="shared" si="11"/>
        <v>2.63</v>
      </c>
      <c r="D24" s="52">
        <f t="shared" si="11"/>
        <v>0.6</v>
      </c>
      <c r="E24" s="52">
        <f t="shared" si="11"/>
        <v>3.125</v>
      </c>
      <c r="F24" s="53">
        <f t="shared" si="11"/>
        <v>0.82500000000000018</v>
      </c>
      <c r="G24" s="53">
        <f t="shared" si="11"/>
        <v>58.25</v>
      </c>
      <c r="H24" s="49" t="str">
        <f t="shared" si="11"/>
        <v>315°</v>
      </c>
    </row>
    <row r="25" spans="1:16" ht="28.8" x14ac:dyDescent="0.3">
      <c r="A25" s="50" t="str">
        <f t="shared" ref="A25:H25" si="12">A8</f>
        <v>HI</v>
      </c>
      <c r="B25" s="49" t="str">
        <f t="shared" si="12"/>
        <v>270°
(-A)</v>
      </c>
      <c r="C25" s="52">
        <f t="shared" si="12"/>
        <v>2.0299999999999998</v>
      </c>
      <c r="D25" s="52">
        <f t="shared" si="12"/>
        <v>0.86</v>
      </c>
      <c r="E25" s="52">
        <f t="shared" si="12"/>
        <v>3.125</v>
      </c>
      <c r="F25" s="53">
        <f t="shared" si="12"/>
        <v>1.2732558139534886</v>
      </c>
      <c r="G25" s="53">
        <f t="shared" si="12"/>
        <v>62.732558139534888</v>
      </c>
      <c r="H25" s="49" t="str">
        <f t="shared" si="12"/>
        <v>270°</v>
      </c>
    </row>
    <row r="26" spans="1:16" ht="28.8" x14ac:dyDescent="0.3">
      <c r="A26" s="50" t="str">
        <f t="shared" ref="A26:H26" si="13">A7</f>
        <v>FG</v>
      </c>
      <c r="B26" s="49" t="str">
        <f t="shared" si="13"/>
        <v>225°
(-A-C)</v>
      </c>
      <c r="C26" s="52">
        <f t="shared" si="13"/>
        <v>1.18</v>
      </c>
      <c r="D26" s="52">
        <f t="shared" si="13"/>
        <v>0.84</v>
      </c>
      <c r="E26" s="52">
        <f t="shared" si="13"/>
        <v>2.625</v>
      </c>
      <c r="F26" s="53">
        <f t="shared" si="13"/>
        <v>1.7202380952380953</v>
      </c>
      <c r="G26" s="53">
        <f t="shared" si="13"/>
        <v>67.202380952380949</v>
      </c>
      <c r="H26" s="49" t="str">
        <f t="shared" si="13"/>
        <v>225°</v>
      </c>
    </row>
    <row r="27" spans="1:16" ht="28.8" x14ac:dyDescent="0.3">
      <c r="A27" s="50" t="str">
        <f t="shared" ref="A27:H27" si="14">A6</f>
        <v>DE</v>
      </c>
      <c r="B27" s="49" t="str">
        <f t="shared" si="14"/>
        <v>180°
(-C)</v>
      </c>
      <c r="C27" s="52">
        <f t="shared" si="14"/>
        <v>0.91</v>
      </c>
      <c r="D27" s="52">
        <f t="shared" si="14"/>
        <v>0.68</v>
      </c>
      <c r="E27" s="52">
        <f t="shared" si="14"/>
        <v>2.125</v>
      </c>
      <c r="F27" s="53">
        <f t="shared" si="14"/>
        <v>1.7867647058823526</v>
      </c>
      <c r="G27" s="53">
        <f t="shared" si="14"/>
        <v>67.867647058823522</v>
      </c>
      <c r="H27" s="49" t="str">
        <f t="shared" si="14"/>
        <v>180°</v>
      </c>
    </row>
    <row r="28" spans="1:16" ht="28.8" x14ac:dyDescent="0.3">
      <c r="A28" s="50" t="str">
        <f t="shared" ref="A28:H28" si="15">A5</f>
        <v>BC</v>
      </c>
      <c r="B28" s="49" t="str">
        <f t="shared" si="15"/>
        <v>135°
(+A-C)</v>
      </c>
      <c r="C28" s="52">
        <f t="shared" si="15"/>
        <v>1.21</v>
      </c>
      <c r="D28" s="52">
        <f t="shared" si="15"/>
        <v>0.61</v>
      </c>
      <c r="E28" s="52">
        <f t="shared" si="15"/>
        <v>1.125</v>
      </c>
      <c r="F28" s="53">
        <f t="shared" si="15"/>
        <v>-0.1393442622950819</v>
      </c>
      <c r="G28" s="53">
        <f t="shared" si="15"/>
        <v>48.606557377049178</v>
      </c>
      <c r="H28" s="49" t="str">
        <f t="shared" si="15"/>
        <v>135°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IEI responses</vt:lpstr>
      <vt:lpstr>Raw Scores</vt:lpstr>
      <vt:lpstr>T-Scores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Locke, Kenneth</dc:creator>
  <cp:lastModifiedBy>Locke, Kenneth (klocke@uidaho.edu)</cp:lastModifiedBy>
  <cp:lastPrinted>2024-07-24T15:22:51Z</cp:lastPrinted>
  <dcterms:created xsi:type="dcterms:W3CDTF">2015-07-14T02:47:58Z</dcterms:created>
  <dcterms:modified xsi:type="dcterms:W3CDTF">2024-12-28T20:55:32Z</dcterms:modified>
</cp:coreProperties>
</file>